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1"/>
  </bookViews>
  <sheets>
    <sheet name="AL (2ŠV.C" sheetId="1" r:id="rId1"/>
    <sheet name="SPEC." sheetId="2" r:id="rId2"/>
    <sheet name="AL(AP)" sheetId="3" r:id="rId3"/>
    <sheet name="Nemokamas" sheetId="4" r:id="rId4"/>
    <sheet name="PAPILD" sheetId="5" r:id="rId5"/>
    <sheet name="AL" sheetId="6" r:id="rId6"/>
    <sheet name="MK" sheetId="7" r:id="rId7"/>
    <sheet name="f2" sheetId="8" r:id="rId8"/>
  </sheets>
  <definedNames>
    <definedName name="_xlnm.Print_Titles" localSheetId="5">'AL'!$12:$18</definedName>
    <definedName name="_xlnm.Print_Titles" localSheetId="0">'AL (2ŠV.C'!$12:$18</definedName>
    <definedName name="_xlnm.Print_Titles" localSheetId="2">'AL(AP)'!$12:$18</definedName>
    <definedName name="_xlnm.Print_Titles" localSheetId="7">'f2'!$19:$25</definedName>
    <definedName name="_xlnm.Print_Titles" localSheetId="6">'MK'!$12:$18</definedName>
    <definedName name="_xlnm.Print_Titles" localSheetId="3">'Nemokamas'!$12:$18</definedName>
    <definedName name="_xlnm.Print_Titles" localSheetId="4">'PAPILD'!$12:$18</definedName>
    <definedName name="_xlnm.Print_Titles" localSheetId="1">'SPEC.'!$12:$18</definedName>
  </definedNames>
  <calcPr fullCalcOnLoad="1"/>
</workbook>
</file>

<file path=xl/sharedStrings.xml><?xml version="1.0" encoding="utf-8"?>
<sst xmlns="http://schemas.openxmlformats.org/spreadsheetml/2006/main" count="910" uniqueCount="138">
  <si>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</si>
  <si>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</si>
  <si>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</si>
  <si>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</si>
  <si>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</si>
  <si>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</si>
  <si>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</si>
  <si>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</si>
  <si>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</si>
  <si>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</si>
  <si>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</si>
  <si>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</si>
  <si>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</si>
  <si>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</si>
  <si>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</si>
  <si>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</si>
  <si>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</si>
  <si>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</si>
  <si>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</si>
  <si>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</si>
  <si>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</si>
  <si>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</si>
  <si>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</si>
  <si>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</si>
  <si>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</si>
  <si>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</si>
  <si>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</si>
  <si>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 xml:space="preserve">Subsidijos </t>
  </si>
  <si>
    <t>Subsidijos gaminiams</t>
  </si>
  <si>
    <t xml:space="preserve">Dotacijos </t>
  </si>
  <si>
    <t>Einamiesiems tikslams</t>
  </si>
  <si>
    <t>Kapitalui formuoti</t>
  </si>
  <si>
    <t xml:space="preserve">Socialinė parama (socialinės paramos pašalpos) </t>
  </si>
  <si>
    <t>Kitos išlaidos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</si>
  <si>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</si>
  <si>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</si>
  <si>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</si>
  <si>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</si>
  <si>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</si>
  <si>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</si>
  <si>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</si>
  <si>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Nematerialiojo turto kūrimas ir įsigijimas </t>
  </si>
  <si>
    <t>Nematerialusis turtas</t>
  </si>
  <si>
    <t xml:space="preserve">Finansinio turto įsigijimo išlaidos (perskolinimas) </t>
  </si>
  <si>
    <t xml:space="preserve">Vidaus </t>
  </si>
  <si>
    <t xml:space="preserve">Trumpalaikės </t>
  </si>
  <si>
    <t xml:space="preserve">Ilgalaikės </t>
  </si>
  <si>
    <t>Akcijos (įsigytos) ir kitas nuosavas kapitalas</t>
  </si>
  <si>
    <t>Paskolos (grąžintinos)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</si>
  <si>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</si>
  <si>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</si>
  <si>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</si>
  <si>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</si>
  <si>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</si>
  <si>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</si>
  <si>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</si>
  <si>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</si>
  <si>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>Subsidijos iš biudžeto lėšų</t>
  </si>
  <si>
    <t>Dotacijos kitiems valdymo lygiams</t>
  </si>
  <si>
    <t xml:space="preserve">Socialinės išmokos (pašalpos) </t>
  </si>
  <si>
    <t xml:space="preserve">Socialinė parama pinigais </t>
  </si>
  <si>
    <t xml:space="preserve">Darbdavių socialinė parama </t>
  </si>
  <si>
    <t>Darbdavių socialinė parama pinigais</t>
  </si>
  <si>
    <t xml:space="preserve">Kitiems einamiesiems tikslams 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</si>
  <si>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</si>
  <si>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</si>
  <si>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</si>
  <si>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</si>
  <si>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</si>
  <si>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 xml:space="preserve">Kitas nematerialusis turtas </t>
  </si>
  <si>
    <t xml:space="preserve">Išlaidos dėl finansinių įsipareigojimų vykdymo (paskolų grąžinimas) </t>
  </si>
  <si>
    <t>(parašas)</t>
  </si>
  <si>
    <t>(vardas ir pavardė)</t>
  </si>
  <si>
    <t xml:space="preserve">Ilgalaikio turto įsigijimas finansinės nuomos (lizingo) būdu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</si>
  <si>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</si>
  <si>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</si>
  <si>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</si>
  <si>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</si>
  <si>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</si>
  <si>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</si>
  <si>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</si>
  <si>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</si>
  <si>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</si>
  <si>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</si>
  <si>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</si>
  <si>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Pervedamos lėšos (kapitalui formuoti)</t>
  </si>
  <si>
    <t xml:space="preserve">                    Ministerijos / Savivaldybės</t>
  </si>
  <si>
    <t xml:space="preserve"> 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</si>
  <si>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</si>
  <si>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</si>
  <si>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</si>
  <si>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</si>
  <si>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</si>
  <si>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</si>
  <si>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</si>
  <si>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</si>
  <si>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</si>
  <si>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</si>
  <si>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Priemonės kodas</t>
  </si>
  <si>
    <t>IŠ VISO (2+3)</t>
  </si>
  <si>
    <t>Forma Nr. 2 patvirtinta
Širvintų rajono savivaldybės administracijos direktoriaus
2013 m. sausio 30 d. įsakymu Nr. 9-42</t>
  </si>
  <si>
    <t xml:space="preserve">2013 M. KOVO 31 D. </t>
  </si>
  <si>
    <t>I KETV</t>
  </si>
  <si>
    <t>2013-04-12   Nr. 77</t>
  </si>
  <si>
    <t>Širvintų r. Gelvonų vidurinė mokykla</t>
  </si>
  <si>
    <t>Širvintų rajono Gelvonų vidurinės mokyklos lėšos mokinio krepšeliui finansuoti</t>
  </si>
  <si>
    <t>4SB</t>
  </si>
  <si>
    <t>Direktorė</t>
  </si>
  <si>
    <t>Vyr.buhalterė</t>
  </si>
  <si>
    <t>Ona Valančienė</t>
  </si>
  <si>
    <t>Regina Čapskienė</t>
  </si>
  <si>
    <t>Širvintų rajono Gelvonų vidurinės mokyklos aplinkos lėšos</t>
  </si>
  <si>
    <t>5SB</t>
  </si>
  <si>
    <t>Maisto, apgyvendinimo ir kitos palaugos  Širvintų rajono Gelvonų vidurinėje mokykloje</t>
  </si>
  <si>
    <t>Išlaidoms už įsigytus produktus Širvintų rajono Gelvonų vidurinėje mokykloje</t>
  </si>
  <si>
    <t>40C</t>
  </si>
  <si>
    <t>4SB(VD)65</t>
  </si>
  <si>
    <t>5SB AP</t>
  </si>
  <si>
    <t>Širvintų rajono Gelvonų vidurinės mokyklos aplinkos lėšos (iš 2012 m nepanaudotų lėšų)</t>
  </si>
  <si>
    <t>Širvintų rajono Gelvonų vidurinės mokyklos išlaidos iš biudžetinių įstaigų pajamų</t>
  </si>
  <si>
    <t>5SB (SP)</t>
  </si>
  <si>
    <t>2013-06-12   Nr. 122</t>
  </si>
  <si>
    <t xml:space="preserve">2013 M. Birželio 30 D. </t>
  </si>
  <si>
    <t>Gautos finansavimo sumos Širvintų r. švietimo centro</t>
  </si>
  <si>
    <t>III KETV</t>
  </si>
  <si>
    <t xml:space="preserve">2013 M. GRUODŽIO 31 D. </t>
  </si>
  <si>
    <t>IV KETV</t>
  </si>
  <si>
    <t>5900</t>
  </si>
  <si>
    <t>800</t>
  </si>
  <si>
    <t>4500</t>
  </si>
  <si>
    <t>2014-01-14   Nr. S-9</t>
  </si>
  <si>
    <t xml:space="preserve">2013 M. GRUODŽIO 30 D. </t>
  </si>
  <si>
    <t>2000</t>
  </si>
  <si>
    <t>6400</t>
  </si>
  <si>
    <t>111600</t>
  </si>
  <si>
    <t xml:space="preserve">2013 M. GRUODŽIO  31 D. </t>
  </si>
  <si>
    <t>201401   Nr. S-9</t>
  </si>
  <si>
    <t>2014-01-14  Nr. S-9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</si>
</sst>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9"/>
      <color indexed="8"/>
      <name val="Times New Roman Baltic"/>
      <family val="0"/>
    </font>
    <font>
      <b/>
      <sz val="8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15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3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6" fillId="0" borderId="11" xfId="48" applyFont="1" applyBorder="1">
      <alignment/>
      <protection/>
    </xf>
    <xf numFmtId="0" fontId="15" fillId="0" borderId="0" xfId="48" applyFont="1" applyBorder="1">
      <alignment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6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0" borderId="13" xfId="48" applyNumberFormat="1" applyFont="1" applyBorder="1" applyAlignment="1" applyProtection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/>
      <protection/>
    </xf>
    <xf numFmtId="172" fontId="6" fillId="33" borderId="20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4" fillId="0" borderId="0" xfId="48" applyFont="1" applyBorder="1" applyAlignment="1">
      <alignment horizontal="center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19" fillId="0" borderId="10" xfId="48" applyNumberFormat="1" applyFont="1" applyBorder="1" applyAlignment="1" applyProtection="1">
      <alignment horizontal="center" vertical="center" wrapText="1"/>
      <protection/>
    </xf>
    <xf numFmtId="49" fontId="19" fillId="0" borderId="15" xfId="48" applyNumberFormat="1" applyFont="1" applyBorder="1" applyAlignment="1" applyProtection="1">
      <alignment horizontal="center" vertical="center" wrapText="1"/>
      <protection/>
    </xf>
    <xf numFmtId="0" fontId="22" fillId="0" borderId="21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49" fontId="5" fillId="0" borderId="12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/>
    </xf>
    <xf numFmtId="3" fontId="6" fillId="0" borderId="18" xfId="48" applyNumberFormat="1" applyFont="1" applyBorder="1" applyAlignment="1" applyProtection="1">
      <alignment/>
      <protection/>
    </xf>
    <xf numFmtId="0" fontId="2" fillId="0" borderId="21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6" xfId="48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>
      <alignment/>
    </xf>
    <xf numFmtId="3" fontId="6" fillId="0" borderId="12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4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9" fillId="0" borderId="10" xfId="48" applyFont="1" applyBorder="1" applyAlignment="1">
      <alignment vertical="top" wrapText="1"/>
      <protection/>
    </xf>
    <xf numFmtId="0" fontId="19" fillId="0" borderId="12" xfId="48" applyFont="1" applyBorder="1" applyAlignment="1">
      <alignment vertical="top" wrapText="1"/>
      <protection/>
    </xf>
    <xf numFmtId="0" fontId="19" fillId="0" borderId="22" xfId="48" applyFont="1" applyBorder="1" applyAlignment="1">
      <alignment vertical="top" wrapText="1"/>
      <protection/>
    </xf>
    <xf numFmtId="0" fontId="19" fillId="0" borderId="12" xfId="48" applyFont="1" applyBorder="1" applyAlignment="1">
      <alignment horizontal="center" vertical="top" wrapText="1"/>
      <protection/>
    </xf>
    <xf numFmtId="0" fontId="19" fillId="0" borderId="10" xfId="48" applyFont="1" applyFill="1" applyBorder="1" applyAlignment="1">
      <alignment vertical="top" wrapText="1"/>
      <protection/>
    </xf>
    <xf numFmtId="0" fontId="19" fillId="0" borderId="15" xfId="48" applyFont="1" applyFill="1" applyBorder="1" applyAlignment="1">
      <alignment vertical="top" wrapText="1"/>
      <protection/>
    </xf>
    <xf numFmtId="0" fontId="4" fillId="0" borderId="15" xfId="48" applyFont="1" applyFill="1" applyBorder="1" applyAlignment="1">
      <alignment vertical="top" wrapText="1"/>
      <protection/>
    </xf>
    <xf numFmtId="0" fontId="4" fillId="0" borderId="11" xfId="48" applyFont="1" applyFill="1" applyBorder="1" applyAlignment="1">
      <alignment vertical="top" wrapText="1"/>
      <protection/>
    </xf>
    <xf numFmtId="0" fontId="4" fillId="0" borderId="16" xfId="48" applyFont="1" applyFill="1" applyBorder="1" applyAlignment="1">
      <alignment vertical="top" wrapText="1"/>
      <protection/>
    </xf>
    <xf numFmtId="0" fontId="4" fillId="0" borderId="15" xfId="48" applyFont="1" applyFill="1" applyBorder="1" applyAlignment="1">
      <alignment horizontal="center" vertical="top" wrapText="1"/>
      <protection/>
    </xf>
    <xf numFmtId="0" fontId="19" fillId="0" borderId="11" xfId="48" applyFont="1" applyFill="1" applyBorder="1" applyAlignment="1">
      <alignment vertical="top" wrapText="1"/>
      <protection/>
    </xf>
    <xf numFmtId="0" fontId="4" fillId="0" borderId="10" xfId="48" applyFont="1" applyFill="1" applyBorder="1" applyAlignment="1">
      <alignment vertical="top" wrapText="1"/>
      <protection/>
    </xf>
    <xf numFmtId="0" fontId="4" fillId="0" borderId="12" xfId="48" applyFont="1" applyFill="1" applyBorder="1" applyAlignment="1">
      <alignment vertical="top" wrapText="1"/>
      <protection/>
    </xf>
    <xf numFmtId="0" fontId="4" fillId="0" borderId="22" xfId="48" applyFont="1" applyFill="1" applyBorder="1" applyAlignment="1">
      <alignment vertical="top" wrapText="1"/>
      <protection/>
    </xf>
    <xf numFmtId="0" fontId="4" fillId="0" borderId="12" xfId="48" applyFont="1" applyFill="1" applyBorder="1" applyAlignment="1">
      <alignment horizontal="center" vertical="top" wrapText="1"/>
      <protection/>
    </xf>
    <xf numFmtId="0" fontId="4" fillId="0" borderId="20" xfId="48" applyFont="1" applyFill="1" applyBorder="1" applyAlignment="1">
      <alignment vertical="top" wrapText="1"/>
      <protection/>
    </xf>
    <xf numFmtId="0" fontId="19" fillId="0" borderId="19" xfId="48" applyFont="1" applyFill="1" applyBorder="1" applyAlignment="1">
      <alignment vertical="top" wrapText="1"/>
      <protection/>
    </xf>
    <xf numFmtId="0" fontId="19" fillId="0" borderId="16" xfId="48" applyFont="1" applyFill="1" applyBorder="1" applyAlignment="1">
      <alignment vertical="top" wrapText="1"/>
      <protection/>
    </xf>
    <xf numFmtId="0" fontId="4" fillId="0" borderId="20" xfId="48" applyFont="1" applyBorder="1" applyAlignment="1">
      <alignment vertical="top" wrapText="1"/>
      <protection/>
    </xf>
    <xf numFmtId="0" fontId="4" fillId="0" borderId="10" xfId="48" applyFont="1" applyBorder="1" applyAlignment="1">
      <alignment vertical="top" wrapText="1"/>
      <protection/>
    </xf>
    <xf numFmtId="0" fontId="4" fillId="0" borderId="12" xfId="48" applyFont="1" applyBorder="1" applyAlignment="1">
      <alignment vertical="top" wrapText="1"/>
      <protection/>
    </xf>
    <xf numFmtId="0" fontId="4" fillId="0" borderId="22" xfId="48" applyFont="1" applyBorder="1" applyAlignment="1">
      <alignment vertical="top" wrapText="1"/>
      <protection/>
    </xf>
    <xf numFmtId="1" fontId="4" fillId="0" borderId="12" xfId="48" applyNumberFormat="1" applyFont="1" applyBorder="1" applyAlignment="1">
      <alignment horizontal="center" vertical="top" wrapText="1"/>
      <protection/>
    </xf>
    <xf numFmtId="0" fontId="4" fillId="0" borderId="12" xfId="48" applyFont="1" applyBorder="1" applyAlignment="1">
      <alignment horizontal="center" vertical="top" wrapText="1"/>
      <protection/>
    </xf>
    <xf numFmtId="0" fontId="4" fillId="0" borderId="19" xfId="48" applyFont="1" applyBorder="1" applyAlignment="1">
      <alignment vertical="top" wrapText="1"/>
      <protection/>
    </xf>
    <xf numFmtId="0" fontId="4" fillId="0" borderId="16" xfId="48" applyFont="1" applyBorder="1" applyAlignment="1">
      <alignment vertical="top" wrapText="1"/>
      <protection/>
    </xf>
    <xf numFmtId="0" fontId="4" fillId="0" borderId="15" xfId="48" applyFont="1" applyBorder="1" applyAlignment="1">
      <alignment vertical="top" wrapText="1"/>
      <protection/>
    </xf>
    <xf numFmtId="0" fontId="4" fillId="0" borderId="11" xfId="48" applyFont="1" applyBorder="1" applyAlignment="1">
      <alignment vertical="top" wrapText="1"/>
      <protection/>
    </xf>
    <xf numFmtId="0" fontId="4" fillId="0" borderId="15" xfId="48" applyFont="1" applyBorder="1" applyAlignment="1">
      <alignment horizontal="center" vertical="top" wrapText="1"/>
      <protection/>
    </xf>
    <xf numFmtId="0" fontId="4" fillId="0" borderId="23" xfId="48" applyFont="1" applyBorder="1" applyAlignment="1">
      <alignment vertical="top" wrapText="1"/>
      <protection/>
    </xf>
    <xf numFmtId="0" fontId="4" fillId="0" borderId="18" xfId="48" applyFont="1" applyBorder="1" applyAlignment="1">
      <alignment vertical="top" wrapText="1"/>
      <protection/>
    </xf>
    <xf numFmtId="0" fontId="4" fillId="0" borderId="17" xfId="48" applyFont="1" applyBorder="1" applyAlignment="1">
      <alignment vertical="top" wrapText="1"/>
      <protection/>
    </xf>
    <xf numFmtId="0" fontId="4" fillId="0" borderId="17" xfId="48" applyFont="1" applyBorder="1" applyAlignment="1">
      <alignment horizontal="center" vertical="top" wrapText="1"/>
      <protection/>
    </xf>
    <xf numFmtId="0" fontId="4" fillId="0" borderId="21" xfId="48" applyFont="1" applyBorder="1" applyAlignment="1">
      <alignment vertical="top" wrapText="1"/>
      <protection/>
    </xf>
    <xf numFmtId="0" fontId="19" fillId="0" borderId="19" xfId="48" applyFont="1" applyFill="1" applyBorder="1" applyAlignment="1">
      <alignment vertical="center" wrapText="1"/>
      <protection/>
    </xf>
    <xf numFmtId="0" fontId="19" fillId="0" borderId="16" xfId="48" applyFont="1" applyFill="1" applyBorder="1" applyAlignment="1">
      <alignment vertical="center" wrapText="1"/>
      <protection/>
    </xf>
    <xf numFmtId="0" fontId="19" fillId="0" borderId="11" xfId="48" applyFont="1" applyFill="1" applyBorder="1" applyAlignment="1">
      <alignment vertical="center" wrapText="1"/>
      <protection/>
    </xf>
    <xf numFmtId="0" fontId="19" fillId="0" borderId="12" xfId="48" applyFont="1" applyFill="1" applyBorder="1" applyAlignment="1">
      <alignment vertical="top" wrapText="1"/>
      <protection/>
    </xf>
    <xf numFmtId="0" fontId="19" fillId="0" borderId="12" xfId="48" applyFont="1" applyFill="1" applyBorder="1" applyAlignment="1">
      <alignment horizontal="center" vertical="top" wrapText="1"/>
      <protection/>
    </xf>
    <xf numFmtId="0" fontId="19" fillId="0" borderId="20" xfId="48" applyFont="1" applyFill="1" applyBorder="1" applyAlignment="1">
      <alignment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0" fontId="19" fillId="0" borderId="10" xfId="48" applyFont="1" applyFill="1" applyBorder="1" applyAlignment="1">
      <alignment horizontal="center" vertical="top" wrapText="1"/>
      <protection/>
    </xf>
    <xf numFmtId="0" fontId="19" fillId="0" borderId="22" xfId="48" applyFont="1" applyFill="1" applyBorder="1" applyAlignment="1">
      <alignment vertical="top" wrapText="1"/>
      <protection/>
    </xf>
    <xf numFmtId="0" fontId="4" fillId="0" borderId="10" xfId="48" applyFont="1" applyFill="1" applyBorder="1" applyAlignment="1">
      <alignment horizontal="center" vertical="top" wrapText="1"/>
      <protection/>
    </xf>
    <xf numFmtId="0" fontId="4" fillId="0" borderId="10" xfId="48" applyFont="1" applyBorder="1" applyAlignment="1">
      <alignment horizontal="center" vertical="top" wrapText="1"/>
      <protection/>
    </xf>
    <xf numFmtId="0" fontId="4" fillId="0" borderId="23" xfId="48" applyFont="1" applyFill="1" applyBorder="1" applyAlignment="1">
      <alignment vertical="top" wrapText="1"/>
      <protection/>
    </xf>
    <xf numFmtId="0" fontId="4" fillId="0" borderId="13" xfId="48" applyFont="1" applyFill="1" applyBorder="1" applyAlignment="1">
      <alignment vertical="top" wrapText="1"/>
      <protection/>
    </xf>
    <xf numFmtId="0" fontId="4" fillId="0" borderId="14" xfId="48" applyFont="1" applyFill="1" applyBorder="1" applyAlignment="1">
      <alignment vertical="top" wrapText="1"/>
      <protection/>
    </xf>
    <xf numFmtId="0" fontId="4" fillId="0" borderId="14" xfId="48" applyFont="1" applyFill="1" applyBorder="1" applyAlignment="1">
      <alignment horizontal="center" vertical="top" wrapText="1"/>
      <protection/>
    </xf>
    <xf numFmtId="0" fontId="4" fillId="0" borderId="0" xfId="48" applyFont="1" applyFill="1" applyBorder="1" applyAlignment="1">
      <alignment vertical="top" wrapText="1"/>
      <protection/>
    </xf>
    <xf numFmtId="0" fontId="4" fillId="0" borderId="19" xfId="48" applyFont="1" applyFill="1" applyBorder="1" applyAlignment="1">
      <alignment vertical="top" wrapText="1"/>
      <protection/>
    </xf>
    <xf numFmtId="0" fontId="19" fillId="0" borderId="15" xfId="48" applyFont="1" applyFill="1" applyBorder="1" applyAlignment="1">
      <alignment horizontal="center" vertical="top" wrapText="1"/>
      <protection/>
    </xf>
    <xf numFmtId="0" fontId="4" fillId="0" borderId="18" xfId="48" applyFont="1" applyFill="1" applyBorder="1" applyAlignment="1">
      <alignment vertical="top" wrapText="1"/>
      <protection/>
    </xf>
    <xf numFmtId="0" fontId="4" fillId="0" borderId="21" xfId="48" applyFont="1" applyFill="1" applyBorder="1" applyAlignment="1">
      <alignment vertical="top" wrapText="1"/>
      <protection/>
    </xf>
    <xf numFmtId="0" fontId="4" fillId="0" borderId="17" xfId="48" applyFont="1" applyFill="1" applyBorder="1" applyAlignment="1">
      <alignment vertical="top" wrapText="1"/>
      <protection/>
    </xf>
    <xf numFmtId="0" fontId="4" fillId="0" borderId="17" xfId="48" applyFont="1" applyFill="1" applyBorder="1" applyAlignment="1">
      <alignment horizontal="center" vertical="top" wrapText="1"/>
      <protection/>
    </xf>
    <xf numFmtId="0" fontId="19" fillId="0" borderId="22" xfId="48" applyFont="1" applyBorder="1" applyAlignment="1">
      <alignment vertical="center" wrapText="1"/>
      <protection/>
    </xf>
    <xf numFmtId="0" fontId="4" fillId="0" borderId="11" xfId="48" applyFont="1" applyFill="1" applyBorder="1" applyAlignment="1">
      <alignment horizontal="center" vertical="top" wrapText="1"/>
      <protection/>
    </xf>
    <xf numFmtId="0" fontId="4" fillId="0" borderId="22" xfId="48" applyFont="1" applyFill="1" applyBorder="1" applyAlignment="1">
      <alignment horizontal="center" vertical="top" wrapText="1"/>
      <protection/>
    </xf>
    <xf numFmtId="0" fontId="4" fillId="0" borderId="20" xfId="48" applyFont="1" applyBorder="1">
      <alignment/>
      <protection/>
    </xf>
    <xf numFmtId="0" fontId="4" fillId="0" borderId="10" xfId="48" applyFont="1" applyBorder="1">
      <alignment/>
      <protection/>
    </xf>
    <xf numFmtId="0" fontId="4" fillId="0" borderId="12" xfId="48" applyFont="1" applyBorder="1">
      <alignment/>
      <protection/>
    </xf>
    <xf numFmtId="0" fontId="4" fillId="0" borderId="22" xfId="48" applyFont="1" applyBorder="1">
      <alignment/>
      <protection/>
    </xf>
    <xf numFmtId="0" fontId="4" fillId="0" borderId="10" xfId="48" applyFont="1" applyBorder="1" applyAlignment="1">
      <alignment horizontal="center"/>
      <protection/>
    </xf>
    <xf numFmtId="0" fontId="19" fillId="0" borderId="22" xfId="48" applyFont="1" applyBorder="1">
      <alignment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14" xfId="48" applyNumberFormat="1" applyFont="1" applyBorder="1" applyAlignment="1">
      <alignment horizontal="right" vertical="center" wrapText="1"/>
      <protection/>
    </xf>
    <xf numFmtId="0" fontId="6" fillId="0" borderId="24" xfId="0" applyFont="1" applyBorder="1" applyAlignment="1">
      <alignment horizontal="center"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4" fillId="0" borderId="0" xfId="48" applyFont="1" applyBorder="1">
      <alignment/>
      <protection/>
    </xf>
    <xf numFmtId="0" fontId="2" fillId="0" borderId="0" xfId="0" applyFont="1" applyBorder="1" applyAlignment="1">
      <alignment horizontal="center"/>
    </xf>
    <xf numFmtId="172" fontId="6" fillId="0" borderId="0" xfId="48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43" fontId="6" fillId="0" borderId="12" xfId="45" applyFont="1" applyBorder="1" applyAlignment="1" applyProtection="1">
      <alignment horizontal="right" vertical="center" wrapText="1"/>
      <protection/>
    </xf>
    <xf numFmtId="43" fontId="6" fillId="0" borderId="10" xfId="45" applyFont="1" applyBorder="1" applyAlignment="1" applyProtection="1">
      <alignment horizontal="right" vertical="center" wrapText="1"/>
      <protection/>
    </xf>
    <xf numFmtId="43" fontId="6" fillId="0" borderId="17" xfId="45" applyFont="1" applyBorder="1" applyAlignment="1" applyProtection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49" fontId="6" fillId="0" borderId="12" xfId="45" applyNumberFormat="1" applyFont="1" applyBorder="1" applyAlignment="1" applyProtection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/>
      <protection/>
    </xf>
    <xf numFmtId="2" fontId="6" fillId="33" borderId="20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45" applyNumberFormat="1" applyFont="1" applyBorder="1" applyAlignment="1" applyProtection="1">
      <alignment horizontal="right" vertical="center" wrapText="1"/>
      <protection/>
    </xf>
    <xf numFmtId="2" fontId="6" fillId="0" borderId="12" xfId="45" applyNumberFormat="1" applyFont="1" applyBorder="1" applyAlignment="1" applyProtection="1">
      <alignment horizontal="right" vertical="center" wrapText="1"/>
      <protection/>
    </xf>
    <xf numFmtId="2" fontId="6" fillId="0" borderId="10" xfId="45" applyNumberFormat="1" applyFont="1" applyBorder="1" applyAlignment="1" applyProtection="1">
      <alignment horizontal="right" vertical="center" wrapText="1"/>
      <protection/>
    </xf>
    <xf numFmtId="2" fontId="6" fillId="0" borderId="17" xfId="45" applyNumberFormat="1" applyFont="1" applyBorder="1" applyAlignment="1" applyProtection="1">
      <alignment horizontal="right" vertical="center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9" fillId="0" borderId="18" xfId="48" applyFont="1" applyBorder="1" applyAlignment="1" applyProtection="1">
      <alignment horizontal="center" vertical="center"/>
      <protection/>
    </xf>
    <xf numFmtId="0" fontId="17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1" xfId="49" applyFont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2" fontId="19" fillId="0" borderId="17" xfId="48" applyNumberFormat="1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wrapText="1"/>
    </xf>
    <xf numFmtId="0" fontId="6" fillId="0" borderId="0" xfId="48" applyFont="1" applyAlignment="1">
      <alignment horizontal="center"/>
      <protection/>
    </xf>
    <xf numFmtId="49" fontId="19" fillId="0" borderId="23" xfId="48" applyNumberFormat="1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22" xfId="48" applyNumberFormat="1" applyFont="1" applyBorder="1" applyAlignment="1" applyProtection="1">
      <alignment horizontal="center" vertical="center"/>
      <protection/>
    </xf>
    <xf numFmtId="49" fontId="5" fillId="0" borderId="12" xfId="48" applyNumberFormat="1" applyFont="1" applyBorder="1" applyAlignment="1" applyProtection="1">
      <alignment horizontal="center" vertical="center"/>
      <protection/>
    </xf>
    <xf numFmtId="0" fontId="6" fillId="0" borderId="0" xfId="48" applyFont="1" applyBorder="1" applyAlignment="1">
      <alignment horizontal="center"/>
      <protection/>
    </xf>
    <xf numFmtId="0" fontId="22" fillId="0" borderId="0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72" fontId="19" fillId="0" borderId="18" xfId="48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48" applyFont="1" applyBorder="1" applyAlignment="1" applyProtection="1">
      <alignment horizontal="center" vertical="center" wrapText="1"/>
      <protection/>
    </xf>
    <xf numFmtId="0" fontId="2" fillId="0" borderId="21" xfId="48" applyFont="1" applyBorder="1" applyAlignment="1">
      <alignment horizontal="center" vertical="top"/>
      <protection/>
    </xf>
    <xf numFmtId="0" fontId="0" fillId="0" borderId="21" xfId="0" applyBorder="1" applyAlignment="1">
      <alignment horizontal="center"/>
    </xf>
    <xf numFmtId="0" fontId="2" fillId="0" borderId="0" xfId="48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79">
      <selection activeCell="S96" sqref="S9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122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102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121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/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 t="s">
        <v>123</v>
      </c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/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87" t="s">
        <v>112</v>
      </c>
      <c r="I17" s="89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2</v>
      </c>
      <c r="K18" s="12">
        <v>2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111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2</v>
      </c>
      <c r="I20" s="173">
        <v>1</v>
      </c>
      <c r="J20" s="173">
        <v>1</v>
      </c>
      <c r="K20" s="173">
        <v>1</v>
      </c>
      <c r="L20" s="173">
        <v>52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0</v>
      </c>
      <c r="J25" s="174">
        <f>J26+J31+J49+J55+J58+J61+J66</f>
        <v>0</v>
      </c>
      <c r="K25" s="174">
        <f>K26+K31+K49+K55+K58+K61+K66</f>
        <v>86.25</v>
      </c>
      <c r="L25" s="174">
        <f>L26+L31+L49+L55+L58+L61+L66</f>
        <v>86.25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0</v>
      </c>
      <c r="J26" s="174">
        <f>SUM(J27+J29)</f>
        <v>0</v>
      </c>
      <c r="K26" s="175">
        <f>SUM(K27+K29)</f>
        <v>0</v>
      </c>
      <c r="L26" s="185">
        <f>SUM(L27+L29)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0</v>
      </c>
      <c r="J27" s="176">
        <f>J28</f>
        <v>0</v>
      </c>
      <c r="K27" s="176">
        <f>K28</f>
        <v>0</v>
      </c>
      <c r="L27" s="176">
        <f>L28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/>
      <c r="J28" s="177"/>
      <c r="K28" s="177"/>
      <c r="L28" s="1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0</v>
      </c>
      <c r="J29" s="178">
        <f aca="true" t="shared" si="0" ref="J29:P29">J30</f>
        <v>0</v>
      </c>
      <c r="K29" s="178">
        <f t="shared" si="0"/>
        <v>0</v>
      </c>
      <c r="L29" s="178">
        <f t="shared" si="0"/>
        <v>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/>
      <c r="J30" s="177"/>
      <c r="K30" s="177"/>
      <c r="L30" s="17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0</v>
      </c>
      <c r="J31" s="179">
        <f>J32</f>
        <v>0</v>
      </c>
      <c r="K31" s="179">
        <f>K32</f>
        <v>86.25</v>
      </c>
      <c r="L31" s="179">
        <f>L32</f>
        <v>86.25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0</v>
      </c>
      <c r="J32" s="176">
        <f>J48+J47+J46+J45+J44+J43+J42+J41+J40+J39+J38+J37+J36+J35+J34+J33</f>
        <v>0</v>
      </c>
      <c r="K32" s="176">
        <f>K48+K47+K46+K45+K44+K43+K42+K41+K40+K39+K38+K37+K36+K35+K34+K33</f>
        <v>86.25</v>
      </c>
      <c r="L32" s="176">
        <f>L48+L47+L46+L45+L44+L43+L42+L41+L40+L39+L38+L37+L36+L35+L34+L33</f>
        <v>86.25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37"/>
      <c r="J33" s="36"/>
      <c r="K33" s="177"/>
      <c r="L33" s="17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37"/>
      <c r="J34" s="36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/>
      <c r="J35" s="177"/>
      <c r="K35" s="177"/>
      <c r="L35" s="17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37"/>
      <c r="J36" s="36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37"/>
      <c r="J37" s="36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37"/>
      <c r="J38" s="36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86"/>
      <c r="J39" s="183"/>
      <c r="K39" s="177"/>
      <c r="L39" s="17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82"/>
      <c r="J40" s="183"/>
      <c r="K40" s="177">
        <v>86.25</v>
      </c>
      <c r="L40" s="177">
        <v>86.25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84"/>
      <c r="J41" s="183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82"/>
      <c r="J42" s="183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82"/>
      <c r="J43" s="183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86"/>
      <c r="J44" s="183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82"/>
      <c r="J45" s="183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82"/>
      <c r="J46" s="183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86"/>
      <c r="J47" s="190"/>
      <c r="K47" s="177"/>
      <c r="L47" s="17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86"/>
      <c r="J48" s="183"/>
      <c r="K48" s="177"/>
      <c r="L48" s="17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0</v>
      </c>
      <c r="J101" s="188">
        <f>SUM(J25+J72)</f>
        <v>0</v>
      </c>
      <c r="K101" s="188">
        <f>SUM(K25+K72)</f>
        <v>86.25</v>
      </c>
      <c r="L101" s="189">
        <f>SUM(L25+L72)</f>
        <v>86.25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1">
    <mergeCell ref="K104:L104"/>
    <mergeCell ref="K105:L105"/>
    <mergeCell ref="G18:H18"/>
    <mergeCell ref="G19:K19"/>
    <mergeCell ref="K22:K23"/>
    <mergeCell ref="G9:K9"/>
    <mergeCell ref="A22:F23"/>
    <mergeCell ref="G11:K11"/>
    <mergeCell ref="C15:J15"/>
    <mergeCell ref="A24:F24"/>
    <mergeCell ref="K103:L103"/>
    <mergeCell ref="B10:L10"/>
    <mergeCell ref="H22:H23"/>
    <mergeCell ref="I22:J22"/>
    <mergeCell ref="G22:G23"/>
    <mergeCell ref="J1:L4"/>
    <mergeCell ref="G5:K5"/>
    <mergeCell ref="A6:L6"/>
    <mergeCell ref="G7:K7"/>
    <mergeCell ref="A8:L8"/>
    <mergeCell ref="L22:L23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1"/>
  <sheetViews>
    <sheetView showZeros="0" tabSelected="1" zoomScaleSheetLayoutView="120" zoomScalePageLayoutView="0" workbookViewId="0" topLeftCell="A1">
      <selection activeCell="L14" sqref="L1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125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124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130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>
        <v>2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227" t="s">
        <v>120</v>
      </c>
      <c r="I17" s="228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2</v>
      </c>
      <c r="K18" s="12">
        <v>2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119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8</v>
      </c>
      <c r="I20" s="173">
        <v>0</v>
      </c>
      <c r="J20" s="173">
        <v>1</v>
      </c>
      <c r="K20" s="173">
        <v>2</v>
      </c>
      <c r="L20" s="173">
        <v>26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19000</v>
      </c>
      <c r="J25" s="174">
        <f>J26+J31+J49+J55+J58+J61+J66</f>
        <v>19000</v>
      </c>
      <c r="K25" s="174">
        <f>K26+K31+K49+K55+K58+K61+K66</f>
        <v>17836.31</v>
      </c>
      <c r="L25" s="174">
        <f>L26+L31+L49+L55+L58+L61+L66</f>
        <v>17836.31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0</v>
      </c>
      <c r="J26" s="174">
        <f>SUM(J27+J29)</f>
        <v>0</v>
      </c>
      <c r="K26" s="175">
        <f>SUM(K27+K29)</f>
        <v>0</v>
      </c>
      <c r="L26" s="185">
        <f>SUM(L27+L29)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0</v>
      </c>
      <c r="J27" s="176">
        <f>J28</f>
        <v>0</v>
      </c>
      <c r="K27" s="176">
        <f>K28</f>
        <v>0</v>
      </c>
      <c r="L27" s="176">
        <f>L28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/>
      <c r="J28" s="177"/>
      <c r="K28" s="177"/>
      <c r="L28" s="1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0</v>
      </c>
      <c r="J29" s="178">
        <f aca="true" t="shared" si="0" ref="J29:P29">J30</f>
        <v>0</v>
      </c>
      <c r="K29" s="178">
        <f t="shared" si="0"/>
        <v>0</v>
      </c>
      <c r="L29" s="178">
        <f t="shared" si="0"/>
        <v>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/>
      <c r="J30" s="177"/>
      <c r="K30" s="177"/>
      <c r="L30" s="17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19000</v>
      </c>
      <c r="J31" s="179">
        <f>J32</f>
        <v>19000</v>
      </c>
      <c r="K31" s="179">
        <f>K32</f>
        <v>17836.31</v>
      </c>
      <c r="L31" s="179">
        <f>L32</f>
        <v>17836.31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19000</v>
      </c>
      <c r="J32" s="176">
        <f>J48+J47+J46+J45+J44+J43+J42+J41+J40+J39+J38+J37+J36+J35+J34+J33</f>
        <v>19000</v>
      </c>
      <c r="K32" s="176">
        <f>K48+K47+K46+K45+K44+K43+K42+K41+K40+K39+K38+K37+K36+K35+K34+K33</f>
        <v>17836.31</v>
      </c>
      <c r="L32" s="176">
        <f>L48+L47+L46+L45+L44+L43+L42+L41+L40+L39+L38+L37+L36+L35+L34+L33</f>
        <v>17836.31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181">
        <v>16500</v>
      </c>
      <c r="J33" s="177">
        <v>16500</v>
      </c>
      <c r="K33" s="177">
        <v>15622.67</v>
      </c>
      <c r="L33" s="177">
        <v>15622.67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181"/>
      <c r="J34" s="177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/>
      <c r="J35" s="177"/>
      <c r="K35" s="177"/>
      <c r="L35" s="17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181"/>
      <c r="J36" s="177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181"/>
      <c r="J37" s="177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181"/>
      <c r="J38" s="177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91"/>
      <c r="J39" s="192"/>
      <c r="K39" s="177"/>
      <c r="L39" s="17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91"/>
      <c r="J40" s="192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93"/>
      <c r="J41" s="192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91"/>
      <c r="J42" s="192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91"/>
      <c r="J43" s="192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91"/>
      <c r="J44" s="192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91"/>
      <c r="J45" s="192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91"/>
      <c r="J46" s="192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91"/>
      <c r="J47" s="192"/>
      <c r="K47" s="177"/>
      <c r="L47" s="17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91">
        <v>2500</v>
      </c>
      <c r="J48" s="192">
        <v>2500</v>
      </c>
      <c r="K48" s="177">
        <v>2213.64</v>
      </c>
      <c r="L48" s="177">
        <v>2213.64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19000</v>
      </c>
      <c r="J101" s="188">
        <f>SUM(J25+J72)</f>
        <v>19000</v>
      </c>
      <c r="K101" s="188">
        <f>SUM(K25+K72)</f>
        <v>17836.31</v>
      </c>
      <c r="L101" s="189">
        <f>SUM(L25+L72)</f>
        <v>17836.31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2">
    <mergeCell ref="J1:L4"/>
    <mergeCell ref="G5:K5"/>
    <mergeCell ref="A6:L6"/>
    <mergeCell ref="G7:K7"/>
    <mergeCell ref="A8:L8"/>
    <mergeCell ref="G9:K9"/>
    <mergeCell ref="B10:L10"/>
    <mergeCell ref="G11:K11"/>
    <mergeCell ref="C15:J15"/>
    <mergeCell ref="H17:I17"/>
    <mergeCell ref="G18:H18"/>
    <mergeCell ref="G19:K19"/>
    <mergeCell ref="A24:F24"/>
    <mergeCell ref="K103:L103"/>
    <mergeCell ref="K104:L104"/>
    <mergeCell ref="K105:L105"/>
    <mergeCell ref="A22:F23"/>
    <mergeCell ref="G22:G23"/>
    <mergeCell ref="H22:H23"/>
    <mergeCell ref="I22:J22"/>
    <mergeCell ref="K22:K23"/>
    <mergeCell ref="L22:L23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1">
      <selection activeCell="G19" sqref="G19:K1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125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126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136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/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227" t="s">
        <v>117</v>
      </c>
      <c r="I17" s="228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2</v>
      </c>
      <c r="K18" s="12">
        <v>2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118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2</v>
      </c>
      <c r="I20" s="173">
        <v>0</v>
      </c>
      <c r="J20" s="173">
        <v>1</v>
      </c>
      <c r="K20" s="173">
        <v>1</v>
      </c>
      <c r="L20" s="173">
        <v>52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12500</v>
      </c>
      <c r="J25" s="174">
        <f>J26+J31+J49+J55+J58+J61+J66</f>
        <v>12500</v>
      </c>
      <c r="K25" s="174">
        <f>K26+K31+K49+K55+K58+K61+K66</f>
        <v>12473.619999999999</v>
      </c>
      <c r="L25" s="174">
        <f>L26+L31+L49+L55+L58+L61+L66</f>
        <v>12473.619999999999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0</v>
      </c>
      <c r="J26" s="174">
        <f>SUM(J27+J29)</f>
        <v>0</v>
      </c>
      <c r="K26" s="175">
        <f>SUM(K27+K29)</f>
        <v>0</v>
      </c>
      <c r="L26" s="185">
        <f>SUM(L27+L29)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0</v>
      </c>
      <c r="J27" s="176">
        <f>J28</f>
        <v>0</v>
      </c>
      <c r="K27" s="176">
        <f>K28</f>
        <v>0</v>
      </c>
      <c r="L27" s="176">
        <f>L28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/>
      <c r="J28" s="177"/>
      <c r="K28" s="177"/>
      <c r="L28" s="1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0</v>
      </c>
      <c r="J29" s="178">
        <f aca="true" t="shared" si="0" ref="J29:P29">J30</f>
        <v>0</v>
      </c>
      <c r="K29" s="178">
        <f t="shared" si="0"/>
        <v>0</v>
      </c>
      <c r="L29" s="178">
        <f t="shared" si="0"/>
        <v>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/>
      <c r="J30" s="177"/>
      <c r="K30" s="177"/>
      <c r="L30" s="17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12500</v>
      </c>
      <c r="J31" s="179">
        <f>J32</f>
        <v>12500</v>
      </c>
      <c r="K31" s="179">
        <f>K32</f>
        <v>12473.619999999999</v>
      </c>
      <c r="L31" s="179">
        <f>L32</f>
        <v>12473.619999999999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12500</v>
      </c>
      <c r="J32" s="176">
        <f>J48+J47+J46+J45+J44+J43+J42+J41+J40+J39+J38+J37+J36+J35+J34+J33</f>
        <v>12500</v>
      </c>
      <c r="K32" s="176">
        <f>K48+K47+K46+K45+K44+K43+K42+K41+K40+K39+K38+K37+K36+K35+K34+K33</f>
        <v>12473.619999999999</v>
      </c>
      <c r="L32" s="176">
        <f>L48+L47+L46+L45+L44+L43+L42+L41+L40+L39+L38+L37+L36+L35+L34+L33</f>
        <v>12473.619999999999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181"/>
      <c r="J33" s="177"/>
      <c r="K33" s="177"/>
      <c r="L33" s="17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181"/>
      <c r="J34" s="177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>
        <v>100</v>
      </c>
      <c r="J35" s="177">
        <v>100</v>
      </c>
      <c r="K35" s="177">
        <v>46.82</v>
      </c>
      <c r="L35" s="177">
        <v>46.82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181"/>
      <c r="J36" s="177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181"/>
      <c r="J37" s="177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181"/>
      <c r="J38" s="177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91"/>
      <c r="J39" s="192"/>
      <c r="K39" s="177"/>
      <c r="L39" s="17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91"/>
      <c r="J40" s="192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93"/>
      <c r="J41" s="192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91"/>
      <c r="J42" s="192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91"/>
      <c r="J43" s="192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91"/>
      <c r="J44" s="192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91"/>
      <c r="J45" s="192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91"/>
      <c r="J46" s="192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91">
        <v>12300</v>
      </c>
      <c r="J47" s="192">
        <v>12300</v>
      </c>
      <c r="K47" s="177">
        <v>12336.8</v>
      </c>
      <c r="L47" s="177">
        <v>12336.8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91">
        <v>100</v>
      </c>
      <c r="J48" s="192">
        <v>100</v>
      </c>
      <c r="K48" s="177">
        <v>90</v>
      </c>
      <c r="L48" s="177">
        <v>90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12500</v>
      </c>
      <c r="J101" s="188">
        <f>SUM(J25+J72)</f>
        <v>12500</v>
      </c>
      <c r="K101" s="188">
        <f>SUM(K25+K72)</f>
        <v>12473.619999999999</v>
      </c>
      <c r="L101" s="189">
        <f>SUM(L25+L72)</f>
        <v>12473.619999999999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2">
    <mergeCell ref="A24:F24"/>
    <mergeCell ref="K103:L103"/>
    <mergeCell ref="K104:L104"/>
    <mergeCell ref="K105:L105"/>
    <mergeCell ref="A22:F23"/>
    <mergeCell ref="G22:G23"/>
    <mergeCell ref="H22:H23"/>
    <mergeCell ref="I22:J22"/>
    <mergeCell ref="K22:K23"/>
    <mergeCell ref="L22:L23"/>
    <mergeCell ref="B10:L10"/>
    <mergeCell ref="G11:K11"/>
    <mergeCell ref="C15:J15"/>
    <mergeCell ref="H17:I17"/>
    <mergeCell ref="G18:H18"/>
    <mergeCell ref="G19:K19"/>
    <mergeCell ref="J1:L4"/>
    <mergeCell ref="G5:K5"/>
    <mergeCell ref="A6:L6"/>
    <mergeCell ref="G7:K7"/>
    <mergeCell ref="A8:L8"/>
    <mergeCell ref="G9:K9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8">
      <selection activeCell="G9" sqref="G9:K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135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126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137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>
        <v>8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227" t="s">
        <v>116</v>
      </c>
      <c r="I17" s="228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10</v>
      </c>
      <c r="J18" s="88">
        <v>4</v>
      </c>
      <c r="K18" s="12">
        <v>1</v>
      </c>
      <c r="L18" s="12" t="s">
        <v>115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114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8</v>
      </c>
      <c r="I20" s="173">
        <v>0</v>
      </c>
      <c r="J20" s="173">
        <v>1</v>
      </c>
      <c r="K20" s="173">
        <v>2</v>
      </c>
      <c r="L20" s="173">
        <v>26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46600</v>
      </c>
      <c r="J25" s="174">
        <f>J26+J31+J49+J55+J58+J61+J66</f>
        <v>46600</v>
      </c>
      <c r="K25" s="174">
        <f>K26+K31+K49+K55+K58+K61+K66</f>
        <v>44016.5</v>
      </c>
      <c r="L25" s="174">
        <f>L26+L31+L49+L55+L58+L61+L66</f>
        <v>44016.5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0</v>
      </c>
      <c r="J26" s="174">
        <f>SUM(J27+J29)</f>
        <v>0</v>
      </c>
      <c r="K26" s="175">
        <f>SUM(K27+K29)</f>
        <v>0</v>
      </c>
      <c r="L26" s="185">
        <f>SUM(L27+L29)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0</v>
      </c>
      <c r="J27" s="176">
        <f>J28</f>
        <v>0</v>
      </c>
      <c r="K27" s="176">
        <f>K28</f>
        <v>0</v>
      </c>
      <c r="L27" s="176">
        <f>L28</f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/>
      <c r="J28" s="177"/>
      <c r="K28" s="177"/>
      <c r="L28" s="1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0</v>
      </c>
      <c r="J29" s="178">
        <f aca="true" t="shared" si="0" ref="J29:P29">J30</f>
        <v>0</v>
      </c>
      <c r="K29" s="178">
        <f t="shared" si="0"/>
        <v>0</v>
      </c>
      <c r="L29" s="178">
        <f t="shared" si="0"/>
        <v>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/>
      <c r="J30" s="177"/>
      <c r="K30" s="177"/>
      <c r="L30" s="17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46600</v>
      </c>
      <c r="J31" s="179">
        <f>J32</f>
        <v>46600</v>
      </c>
      <c r="K31" s="179">
        <f>K32</f>
        <v>44016.5</v>
      </c>
      <c r="L31" s="179">
        <f>L32</f>
        <v>44016.5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46600</v>
      </c>
      <c r="J32" s="176">
        <f>J48+J47+J46+J45+J44+J43+J42+J41+J40+J39+J38+J37+J36+J35+J34+J33</f>
        <v>46600</v>
      </c>
      <c r="K32" s="176">
        <f>K48+K47+K46+K45+K44+K43+K42+K41+K40+K39+K38+K37+K36+K35+K34+K33</f>
        <v>44016.5</v>
      </c>
      <c r="L32" s="176">
        <f>L48+L47+L46+L45+L44+L43+L42+L41+L40+L39+L38+L37+L36+L35+L34+L33</f>
        <v>44016.5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181">
        <v>46600</v>
      </c>
      <c r="J33" s="177">
        <v>46600</v>
      </c>
      <c r="K33" s="177">
        <v>44016.5</v>
      </c>
      <c r="L33" s="177">
        <v>44016.5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181"/>
      <c r="J34" s="177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/>
      <c r="J35" s="177"/>
      <c r="K35" s="177"/>
      <c r="L35" s="17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181"/>
      <c r="J36" s="177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181"/>
      <c r="J37" s="177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181"/>
      <c r="J38" s="177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91"/>
      <c r="J39" s="192"/>
      <c r="K39" s="177"/>
      <c r="L39" s="17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91"/>
      <c r="J40" s="192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93"/>
      <c r="J41" s="192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91"/>
      <c r="J42" s="192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91"/>
      <c r="J43" s="192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91"/>
      <c r="J44" s="192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91"/>
      <c r="J45" s="192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91"/>
      <c r="J46" s="192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91"/>
      <c r="J47" s="192"/>
      <c r="K47" s="177"/>
      <c r="L47" s="17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91"/>
      <c r="J48" s="192"/>
      <c r="K48" s="177"/>
      <c r="L48" s="17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46600</v>
      </c>
      <c r="J101" s="188">
        <f>SUM(J25+J72)</f>
        <v>46600</v>
      </c>
      <c r="K101" s="188">
        <f>SUM(K25+K72)</f>
        <v>44016.5</v>
      </c>
      <c r="L101" s="189">
        <f>SUM(L25+L72)</f>
        <v>44016.5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2">
    <mergeCell ref="L22:L23"/>
    <mergeCell ref="A24:F24"/>
    <mergeCell ref="K103:L103"/>
    <mergeCell ref="K104:L104"/>
    <mergeCell ref="K105:L105"/>
    <mergeCell ref="H17:I17"/>
    <mergeCell ref="B10:L10"/>
    <mergeCell ref="G11:K11"/>
    <mergeCell ref="C15:J15"/>
    <mergeCell ref="G18:H18"/>
    <mergeCell ref="G19:K19"/>
    <mergeCell ref="A22:F23"/>
    <mergeCell ref="G22:G23"/>
    <mergeCell ref="H22:H23"/>
    <mergeCell ref="I22:J22"/>
    <mergeCell ref="K22:K23"/>
    <mergeCell ref="J1:L4"/>
    <mergeCell ref="G5:K5"/>
    <mergeCell ref="A6:L6"/>
    <mergeCell ref="G7:K7"/>
    <mergeCell ref="A8:L8"/>
    <mergeCell ref="G9:K9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1">
      <selection activeCell="Q7" sqref="Q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125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126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130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/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87" t="s">
        <v>112</v>
      </c>
      <c r="I17" s="89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6</v>
      </c>
      <c r="K18" s="12">
        <v>6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113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2</v>
      </c>
      <c r="I20" s="173">
        <v>0</v>
      </c>
      <c r="J20" s="173">
        <v>1</v>
      </c>
      <c r="K20" s="173">
        <v>1</v>
      </c>
      <c r="L20" s="173">
        <v>56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150700</v>
      </c>
      <c r="J25" s="174">
        <f>J26+J31+J49+J55+J58+J61+J66</f>
        <v>150700</v>
      </c>
      <c r="K25" s="174">
        <f>K26+K31+K49+K55+K58+K61+K66</f>
        <v>148957.04</v>
      </c>
      <c r="L25" s="174">
        <f>L26+L31+L49+L55+L58+L61+L66</f>
        <v>148957.04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96300</v>
      </c>
      <c r="J26" s="174">
        <f>SUM(J27+J29)</f>
        <v>96300</v>
      </c>
      <c r="K26" s="175">
        <f>SUM(K27+K29)</f>
        <v>96047.49</v>
      </c>
      <c r="L26" s="185">
        <f>SUM(L27+L29)</f>
        <v>96047.49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73400</v>
      </c>
      <c r="J27" s="176">
        <f>J28</f>
        <v>73400</v>
      </c>
      <c r="K27" s="176">
        <f>K28</f>
        <v>73147.49</v>
      </c>
      <c r="L27" s="176">
        <f>L28</f>
        <v>73147.49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>
        <v>73400</v>
      </c>
      <c r="J28" s="177">
        <v>73400</v>
      </c>
      <c r="K28" s="177">
        <v>73147.49</v>
      </c>
      <c r="L28" s="177">
        <v>73147.49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22900</v>
      </c>
      <c r="J29" s="178">
        <f aca="true" t="shared" si="0" ref="J29:P29">J30</f>
        <v>22900</v>
      </c>
      <c r="K29" s="178">
        <f t="shared" si="0"/>
        <v>22900</v>
      </c>
      <c r="L29" s="178">
        <f t="shared" si="0"/>
        <v>22900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>
        <v>22900</v>
      </c>
      <c r="J30" s="177">
        <v>22900</v>
      </c>
      <c r="K30" s="177">
        <v>22900</v>
      </c>
      <c r="L30" s="177">
        <v>22900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54400</v>
      </c>
      <c r="J31" s="179">
        <f>J32</f>
        <v>54400</v>
      </c>
      <c r="K31" s="179">
        <f>K32</f>
        <v>52909.55</v>
      </c>
      <c r="L31" s="179">
        <f>L32</f>
        <v>52909.55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54400</v>
      </c>
      <c r="J32" s="176">
        <f>J48+J47+J46+J45+J44+J43+J42+J41+J40+J39+J38+J37+J36+J35+J34+J33</f>
        <v>54400</v>
      </c>
      <c r="K32" s="176">
        <f>K48+K47+K46+K45+K44+K43+K42+K41+K40+K39+K38+K37+K36+K35+K34+K33</f>
        <v>52909.55</v>
      </c>
      <c r="L32" s="176">
        <f>L48+L47+L46+L45+L44+L43+L42+L41+L40+L39+L38+L37+L36+L35+L34+L33</f>
        <v>52909.55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181">
        <v>21900</v>
      </c>
      <c r="J33" s="177">
        <v>21900</v>
      </c>
      <c r="K33" s="177">
        <v>20837.77</v>
      </c>
      <c r="L33" s="177">
        <v>20837.77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181"/>
      <c r="J34" s="177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/>
      <c r="J35" s="177"/>
      <c r="K35" s="177"/>
      <c r="L35" s="17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181">
        <v>31400</v>
      </c>
      <c r="J36" s="177">
        <v>31400</v>
      </c>
      <c r="K36" s="177">
        <v>31035.67</v>
      </c>
      <c r="L36" s="177">
        <v>31035.67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181"/>
      <c r="J37" s="177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181"/>
      <c r="J38" s="177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91">
        <v>1100</v>
      </c>
      <c r="J39" s="192">
        <v>1100</v>
      </c>
      <c r="K39" s="177">
        <v>1036.11</v>
      </c>
      <c r="L39" s="177">
        <v>1036.11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91"/>
      <c r="J40" s="192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93"/>
      <c r="J41" s="192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91"/>
      <c r="J42" s="192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91"/>
      <c r="J43" s="192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91"/>
      <c r="J44" s="192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91"/>
      <c r="J45" s="192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91"/>
      <c r="J46" s="192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91"/>
      <c r="J47" s="192"/>
      <c r="K47" s="177"/>
      <c r="L47" s="17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91"/>
      <c r="J48" s="192"/>
      <c r="K48" s="177"/>
      <c r="L48" s="17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150700</v>
      </c>
      <c r="J101" s="188">
        <f>SUM(J25+J72)</f>
        <v>150700</v>
      </c>
      <c r="K101" s="188">
        <f>SUM(K25+K72)</f>
        <v>148957.04</v>
      </c>
      <c r="L101" s="189">
        <f>SUM(L25+L72)</f>
        <v>148957.04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1">
    <mergeCell ref="K104:L104"/>
    <mergeCell ref="K105:L105"/>
    <mergeCell ref="G18:H18"/>
    <mergeCell ref="G19:K19"/>
    <mergeCell ref="K22:K23"/>
    <mergeCell ref="G9:K9"/>
    <mergeCell ref="A24:F24"/>
    <mergeCell ref="K103:L103"/>
    <mergeCell ref="B10:L10"/>
    <mergeCell ref="H22:H23"/>
    <mergeCell ref="I22:J22"/>
    <mergeCell ref="G22:G23"/>
    <mergeCell ref="J1:L4"/>
    <mergeCell ref="G5:K5"/>
    <mergeCell ref="A6:L6"/>
    <mergeCell ref="G7:K7"/>
    <mergeCell ref="A8:L8"/>
    <mergeCell ref="L22:L23"/>
    <mergeCell ref="A22:F23"/>
    <mergeCell ref="G11:K11"/>
    <mergeCell ref="C15:J15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79">
      <selection activeCell="L87" sqref="L8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131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126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130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>
        <v>2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87" t="s">
        <v>112</v>
      </c>
      <c r="I17" s="89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2</v>
      </c>
      <c r="K18" s="12">
        <v>2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4" t="s">
        <v>111</v>
      </c>
      <c r="H19" s="224"/>
      <c r="I19" s="224"/>
      <c r="J19" s="224"/>
      <c r="K19" s="224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2</v>
      </c>
      <c r="I20" s="173">
        <v>1</v>
      </c>
      <c r="J20" s="173">
        <v>1</v>
      </c>
      <c r="K20" s="173">
        <v>1</v>
      </c>
      <c r="L20" s="173">
        <v>52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277300</v>
      </c>
      <c r="J25" s="174">
        <f>J26+J31+J49+J55+J58+J61+J66</f>
        <v>277300</v>
      </c>
      <c r="K25" s="174">
        <f>K26+K31+K49+K55+K58+K61+K66</f>
        <v>264036.69999999995</v>
      </c>
      <c r="L25" s="174">
        <f>L26+L31+L49+L55+L58+L61+L66</f>
        <v>264036.69999999995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155300</v>
      </c>
      <c r="J26" s="174">
        <f>SUM(J27+J29)</f>
        <v>155300</v>
      </c>
      <c r="K26" s="175">
        <f>SUM(K27+K29)</f>
        <v>155272.18</v>
      </c>
      <c r="L26" s="185">
        <f>SUM(L27+L29)</f>
        <v>155272.18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118900</v>
      </c>
      <c r="J27" s="176">
        <f>J28</f>
        <v>118900</v>
      </c>
      <c r="K27" s="176">
        <f>K28</f>
        <v>118872.18</v>
      </c>
      <c r="L27" s="176">
        <f>L28</f>
        <v>118872.18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>
        <v>118900</v>
      </c>
      <c r="J28" s="177">
        <v>118900</v>
      </c>
      <c r="K28" s="177">
        <v>118872.18</v>
      </c>
      <c r="L28" s="177">
        <v>118872.18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36400</v>
      </c>
      <c r="J29" s="178">
        <f aca="true" t="shared" si="0" ref="J29:P29">J30</f>
        <v>36400</v>
      </c>
      <c r="K29" s="178">
        <f t="shared" si="0"/>
        <v>36400</v>
      </c>
      <c r="L29" s="178">
        <f t="shared" si="0"/>
        <v>36400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>
        <v>36400</v>
      </c>
      <c r="J30" s="177">
        <v>36400</v>
      </c>
      <c r="K30" s="177">
        <v>36400</v>
      </c>
      <c r="L30" s="177">
        <v>36400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122000</v>
      </c>
      <c r="J31" s="179">
        <f>J32</f>
        <v>122000</v>
      </c>
      <c r="K31" s="179">
        <f>K32</f>
        <v>108764.51999999999</v>
      </c>
      <c r="L31" s="179">
        <f>L32</f>
        <v>108764.51999999999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122000</v>
      </c>
      <c r="J32" s="176">
        <f>J48+J47+J46+J45+J44+J43+J42+J41+J40+J39+J38+J37+J36+J35+J34+J33</f>
        <v>122000</v>
      </c>
      <c r="K32" s="176">
        <f>K48+K47+K46+K45+K44+K43+K42+K41+K40+K39+K38+K37+K36+K35+K34+K33</f>
        <v>108764.51999999999</v>
      </c>
      <c r="L32" s="176">
        <f>L48+L47+L46+L45+L44+L43+L42+L41+L40+L39+L38+L37+L36+L35+L34+L33</f>
        <v>108764.51999999999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37"/>
      <c r="J33" s="36"/>
      <c r="K33" s="177"/>
      <c r="L33" s="17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37"/>
      <c r="J34" s="36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181">
        <v>2000</v>
      </c>
      <c r="J35" s="177">
        <v>2000</v>
      </c>
      <c r="K35" s="177">
        <v>1518.25</v>
      </c>
      <c r="L35" s="177">
        <v>1518.25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37"/>
      <c r="J36" s="36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37"/>
      <c r="J37" s="36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37"/>
      <c r="J38" s="36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86" t="s">
        <v>132</v>
      </c>
      <c r="J39" s="183">
        <v>2000</v>
      </c>
      <c r="K39" s="177">
        <v>1999.68</v>
      </c>
      <c r="L39" s="177">
        <v>1999.68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82"/>
      <c r="J40" s="183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84"/>
      <c r="J41" s="183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82"/>
      <c r="J42" s="183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82"/>
      <c r="J43" s="183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86"/>
      <c r="J44" s="183"/>
      <c r="K44" s="177"/>
      <c r="L44" s="17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82"/>
      <c r="J45" s="183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82"/>
      <c r="J46" s="183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86" t="s">
        <v>134</v>
      </c>
      <c r="J47" s="190" t="s">
        <v>134</v>
      </c>
      <c r="K47" s="177">
        <v>98932.84</v>
      </c>
      <c r="L47" s="177">
        <v>98932.84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86" t="s">
        <v>133</v>
      </c>
      <c r="J48" s="183">
        <v>6400</v>
      </c>
      <c r="K48" s="177">
        <v>6313.75</v>
      </c>
      <c r="L48" s="177">
        <v>6313.75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9700</v>
      </c>
      <c r="J72" s="31">
        <f>J73+J92+J96</f>
        <v>9700</v>
      </c>
      <c r="K72" s="31">
        <f>K73+K92+K96</f>
        <v>9700</v>
      </c>
      <c r="L72" s="31">
        <f>L73+L92+L96</f>
        <v>9700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9700</v>
      </c>
      <c r="J73" s="46">
        <f>J74+J86</f>
        <v>9700</v>
      </c>
      <c r="K73" s="46">
        <f>K74+K86</f>
        <v>9700</v>
      </c>
      <c r="L73" s="46">
        <f>L74+L86</f>
        <v>9700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9700</v>
      </c>
      <c r="J74" s="42">
        <f>J84+J81+J77+J75</f>
        <v>9700</v>
      </c>
      <c r="K74" s="42">
        <f>K84+K81+K77+K75</f>
        <v>9700</v>
      </c>
      <c r="L74" s="42">
        <f>L84+L81+L77+L75</f>
        <v>9700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9700</v>
      </c>
      <c r="J77" s="42">
        <f>J78+J79+J80</f>
        <v>9700</v>
      </c>
      <c r="K77" s="42">
        <f>K78+K79+K80</f>
        <v>9700</v>
      </c>
      <c r="L77" s="42">
        <f>L78+L79+L80</f>
        <v>9700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>
        <v>9700</v>
      </c>
      <c r="J80" s="34">
        <v>9700</v>
      </c>
      <c r="K80" s="34">
        <v>9700</v>
      </c>
      <c r="L80" s="49">
        <v>9700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287000</v>
      </c>
      <c r="J101" s="188">
        <f>SUM(J25+J72)</f>
        <v>287000</v>
      </c>
      <c r="K101" s="188">
        <f>SUM(K25+K72)</f>
        <v>273736.69999999995</v>
      </c>
      <c r="L101" s="189">
        <f>SUM(L25+L72)</f>
        <v>273736.69999999995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1">
    <mergeCell ref="J1:L4"/>
    <mergeCell ref="G5:K5"/>
    <mergeCell ref="A6:L6"/>
    <mergeCell ref="G7:K7"/>
    <mergeCell ref="A8:L8"/>
    <mergeCell ref="L22:L23"/>
    <mergeCell ref="A22:F23"/>
    <mergeCell ref="G11:K11"/>
    <mergeCell ref="C15:J15"/>
    <mergeCell ref="A24:F24"/>
    <mergeCell ref="K103:L103"/>
    <mergeCell ref="B10:L10"/>
    <mergeCell ref="H22:H23"/>
    <mergeCell ref="I22:J22"/>
    <mergeCell ref="G22:G23"/>
    <mergeCell ref="K104:L104"/>
    <mergeCell ref="K105:L105"/>
    <mergeCell ref="G18:H18"/>
    <mergeCell ref="G19:K19"/>
    <mergeCell ref="K22:K23"/>
    <mergeCell ref="G9:K9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581"/>
  <sheetViews>
    <sheetView showZeros="0" zoomScaleSheetLayoutView="120" zoomScalePageLayoutView="0" workbookViewId="0" topLeftCell="A10">
      <selection activeCell="T19" sqref="T18:T1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6.75" customHeight="1">
      <c r="A4" s="3"/>
      <c r="B4" s="3"/>
      <c r="C4" s="3"/>
      <c r="D4" s="3"/>
      <c r="E4" s="3"/>
      <c r="F4" s="11"/>
      <c r="G4" s="3"/>
      <c r="H4" s="61"/>
      <c r="I4" s="60"/>
      <c r="J4" s="202"/>
      <c r="K4" s="202"/>
      <c r="L4" s="202"/>
      <c r="M4" s="1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4.25" customHeight="1">
      <c r="A5" s="3"/>
      <c r="B5" s="3"/>
      <c r="C5" s="3"/>
      <c r="D5" s="3"/>
      <c r="E5" s="3"/>
      <c r="F5" s="11"/>
      <c r="G5" s="203" t="s">
        <v>104</v>
      </c>
      <c r="H5" s="204"/>
      <c r="I5" s="204"/>
      <c r="J5" s="204"/>
      <c r="K5" s="204"/>
      <c r="L5" s="2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8.75" customHeight="1">
      <c r="A6" s="205" t="s">
        <v>95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 customHeight="1">
      <c r="A7" s="70"/>
      <c r="B7" s="71"/>
      <c r="C7" s="71"/>
      <c r="D7" s="71"/>
      <c r="E7" s="71"/>
      <c r="F7" s="71"/>
      <c r="G7" s="207" t="s">
        <v>88</v>
      </c>
      <c r="H7" s="207"/>
      <c r="I7" s="207"/>
      <c r="J7" s="207"/>
      <c r="K7" s="207"/>
      <c r="L7" s="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6.5" customHeight="1">
      <c r="A8" s="194" t="s">
        <v>125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7"/>
      <c r="N8" s="3"/>
      <c r="O8" s="3"/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7:46" ht="15.75" customHeight="1">
      <c r="G9" s="210" t="s">
        <v>126</v>
      </c>
      <c r="H9" s="210"/>
      <c r="I9" s="210"/>
      <c r="J9" s="210"/>
      <c r="K9" s="21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ht="15" customHeight="1">
      <c r="B10" s="194" t="s">
        <v>4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26" ht="12.75" customHeight="1">
      <c r="G11" s="210" t="s">
        <v>130</v>
      </c>
      <c r="H11" s="210"/>
      <c r="I11" s="210"/>
      <c r="J11" s="210"/>
      <c r="K11" s="2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62"/>
      <c r="L12" s="63" t="s">
        <v>7</v>
      </c>
      <c r="M12" s="2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3"/>
      <c r="B13" s="3"/>
      <c r="C13" s="3"/>
      <c r="D13" s="3"/>
      <c r="E13" s="3"/>
      <c r="F13" s="3"/>
      <c r="G13" s="3"/>
      <c r="H13" s="3"/>
      <c r="I13" s="3"/>
      <c r="J13" s="64" t="s">
        <v>86</v>
      </c>
      <c r="K13" s="65"/>
      <c r="L13" s="66">
        <v>89</v>
      </c>
      <c r="M13" s="2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3"/>
      <c r="B14" s="3"/>
      <c r="C14" s="3"/>
      <c r="D14" s="3"/>
      <c r="E14" s="20"/>
      <c r="F14" s="23"/>
      <c r="G14" s="3"/>
      <c r="H14" s="3"/>
      <c r="I14" s="67"/>
      <c r="J14" s="67"/>
      <c r="K14" s="68" t="s">
        <v>0</v>
      </c>
      <c r="L14" s="12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16"/>
      <c r="D15" s="217"/>
      <c r="E15" s="217"/>
      <c r="F15" s="217"/>
      <c r="G15" s="217"/>
      <c r="H15" s="217"/>
      <c r="I15" s="217"/>
      <c r="J15" s="217"/>
      <c r="K15" s="68" t="s">
        <v>1</v>
      </c>
      <c r="L15" s="13"/>
      <c r="M15" s="2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3"/>
      <c r="B16" s="3"/>
      <c r="C16" s="5"/>
      <c r="D16" s="4"/>
      <c r="E16" s="4"/>
      <c r="F16" s="4"/>
      <c r="G16" s="4"/>
      <c r="H16" s="85"/>
      <c r="I16" s="4"/>
      <c r="J16" s="69" t="s">
        <v>5</v>
      </c>
      <c r="K16" s="83"/>
      <c r="L16" s="12">
        <v>2</v>
      </c>
      <c r="M16" s="2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5"/>
      <c r="D17" s="4"/>
      <c r="E17" s="4"/>
      <c r="F17" s="4"/>
      <c r="G17" s="82" t="s">
        <v>91</v>
      </c>
      <c r="H17" s="87" t="s">
        <v>106</v>
      </c>
      <c r="I17" s="89"/>
      <c r="J17" s="84"/>
      <c r="K17" s="12"/>
      <c r="L17" s="12"/>
      <c r="M17" s="2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5"/>
      <c r="D18" s="4"/>
      <c r="E18" s="4"/>
      <c r="F18" s="4"/>
      <c r="G18" s="223" t="s">
        <v>6</v>
      </c>
      <c r="H18" s="223"/>
      <c r="I18" s="86">
        <v>9</v>
      </c>
      <c r="J18" s="88">
        <v>2</v>
      </c>
      <c r="K18" s="12">
        <v>2</v>
      </c>
      <c r="L18" s="12">
        <v>1</v>
      </c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5"/>
      <c r="D19" s="4"/>
      <c r="E19" s="4"/>
      <c r="F19" s="4"/>
      <c r="G19" s="229" t="s">
        <v>105</v>
      </c>
      <c r="H19" s="229"/>
      <c r="I19" s="229"/>
      <c r="J19" s="229"/>
      <c r="K19" s="229"/>
      <c r="L19" s="97"/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5"/>
      <c r="D20" s="4"/>
      <c r="E20" s="4"/>
      <c r="F20" s="4"/>
      <c r="G20" s="96" t="s">
        <v>98</v>
      </c>
      <c r="H20" s="173">
        <v>2</v>
      </c>
      <c r="I20" s="173">
        <v>0</v>
      </c>
      <c r="J20" s="173">
        <v>1</v>
      </c>
      <c r="K20" s="173">
        <v>1</v>
      </c>
      <c r="L20" s="173">
        <v>53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9"/>
      <c r="B21" s="19"/>
      <c r="C21" s="19"/>
      <c r="D21" s="19"/>
      <c r="E21" s="19"/>
      <c r="F21" s="16"/>
      <c r="G21" s="17"/>
      <c r="H21" s="3"/>
      <c r="I21" s="17"/>
      <c r="J21" s="17"/>
      <c r="K21" s="18"/>
      <c r="L21" s="72" t="s">
        <v>93</v>
      </c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11" t="s">
        <v>2</v>
      </c>
      <c r="B22" s="212"/>
      <c r="C22" s="213"/>
      <c r="D22" s="213"/>
      <c r="E22" s="213"/>
      <c r="F22" s="213"/>
      <c r="G22" s="199" t="s">
        <v>3</v>
      </c>
      <c r="H22" s="195" t="s">
        <v>78</v>
      </c>
      <c r="I22" s="197" t="s">
        <v>82</v>
      </c>
      <c r="J22" s="198"/>
      <c r="K22" s="225" t="s">
        <v>79</v>
      </c>
      <c r="L22" s="208" t="s">
        <v>92</v>
      </c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46.5" customHeight="1">
      <c r="A23" s="214"/>
      <c r="B23" s="215"/>
      <c r="C23" s="215"/>
      <c r="D23" s="215"/>
      <c r="E23" s="215"/>
      <c r="F23" s="215"/>
      <c r="G23" s="200"/>
      <c r="H23" s="196"/>
      <c r="I23" s="73" t="s">
        <v>77</v>
      </c>
      <c r="J23" s="74" t="s">
        <v>76</v>
      </c>
      <c r="K23" s="226"/>
      <c r="L23" s="20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25" customHeight="1">
      <c r="A24" s="218" t="s">
        <v>74</v>
      </c>
      <c r="B24" s="219"/>
      <c r="C24" s="219"/>
      <c r="D24" s="219"/>
      <c r="E24" s="219"/>
      <c r="F24" s="220"/>
      <c r="G24" s="78">
        <v>2</v>
      </c>
      <c r="H24" s="166">
        <v>3</v>
      </c>
      <c r="I24" s="79" t="s">
        <v>75</v>
      </c>
      <c r="J24" s="80" t="s">
        <v>80</v>
      </c>
      <c r="K24" s="81">
        <v>6</v>
      </c>
      <c r="L24" s="81">
        <v>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9" customFormat="1" ht="11.25" customHeight="1">
      <c r="A25" s="98">
        <v>2</v>
      </c>
      <c r="B25" s="98"/>
      <c r="C25" s="99"/>
      <c r="D25" s="100"/>
      <c r="E25" s="98"/>
      <c r="F25" s="101"/>
      <c r="G25" s="100" t="s">
        <v>8</v>
      </c>
      <c r="H25" s="172">
        <v>1</v>
      </c>
      <c r="I25" s="174">
        <f>I26+I31+I49+I55+I58+I61+I66</f>
        <v>879200</v>
      </c>
      <c r="J25" s="174">
        <f>J26+J31+J49+J55+J58+J61+J66</f>
        <v>879200</v>
      </c>
      <c r="K25" s="174">
        <f>K26+K31+K49+K55+K58+K61+K66</f>
        <v>879033.06</v>
      </c>
      <c r="L25" s="174">
        <f>L26+L31+L49+L55+L58+L61+L66</f>
        <v>879033.06</v>
      </c>
      <c r="M25" s="31">
        <f>M26+M31+M49+M55+M58+M61</f>
        <v>0</v>
      </c>
      <c r="N25" s="31">
        <f>N26+N31+N49+N55+N58+N61</f>
        <v>0</v>
      </c>
      <c r="O25" s="31">
        <f>O26+O31+O49+O55+O58+O61</f>
        <v>0</v>
      </c>
      <c r="P25" s="31">
        <f>P26+P31+P49+P55+P58+P61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1.25" customHeight="1">
      <c r="A26" s="102">
        <v>2</v>
      </c>
      <c r="B26" s="103">
        <v>1</v>
      </c>
      <c r="C26" s="104"/>
      <c r="D26" s="105"/>
      <c r="E26" s="106"/>
      <c r="F26" s="107"/>
      <c r="G26" s="108" t="s">
        <v>10</v>
      </c>
      <c r="H26" s="172">
        <v>2</v>
      </c>
      <c r="I26" s="174">
        <f>SUM(I27+I29)</f>
        <v>868000</v>
      </c>
      <c r="J26" s="174">
        <f>SUM(J27+J29)</f>
        <v>868000</v>
      </c>
      <c r="K26" s="175">
        <f>SUM(K27+K29)</f>
        <v>867833.06</v>
      </c>
      <c r="L26" s="185">
        <f>SUM(L27+L29)</f>
        <v>867833.06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09">
        <v>2</v>
      </c>
      <c r="B27" s="109">
        <v>1</v>
      </c>
      <c r="C27" s="110">
        <v>1</v>
      </c>
      <c r="D27" s="111"/>
      <c r="E27" s="109"/>
      <c r="F27" s="112"/>
      <c r="G27" s="111" t="s">
        <v>11</v>
      </c>
      <c r="H27" s="172">
        <v>3</v>
      </c>
      <c r="I27" s="176">
        <f>I28</f>
        <v>663400</v>
      </c>
      <c r="J27" s="176">
        <f>J28</f>
        <v>663400</v>
      </c>
      <c r="K27" s="176">
        <f>K28</f>
        <v>663291.3</v>
      </c>
      <c r="L27" s="176">
        <f>L28</f>
        <v>663291.3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25" customHeight="1">
      <c r="A28" s="113">
        <v>2</v>
      </c>
      <c r="B28" s="109">
        <v>1</v>
      </c>
      <c r="C28" s="110">
        <v>1</v>
      </c>
      <c r="D28" s="111">
        <v>1</v>
      </c>
      <c r="E28" s="109">
        <v>1</v>
      </c>
      <c r="F28" s="112">
        <v>1</v>
      </c>
      <c r="G28" s="111" t="s">
        <v>49</v>
      </c>
      <c r="H28" s="172">
        <v>4</v>
      </c>
      <c r="I28" s="180">
        <v>663400</v>
      </c>
      <c r="J28" s="177">
        <v>663400</v>
      </c>
      <c r="K28" s="177">
        <v>663291.3</v>
      </c>
      <c r="L28" s="177">
        <v>663291.3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3.5" customHeight="1">
      <c r="A29" s="113">
        <v>2</v>
      </c>
      <c r="B29" s="109">
        <v>1</v>
      </c>
      <c r="C29" s="110">
        <v>2</v>
      </c>
      <c r="D29" s="111"/>
      <c r="E29" s="109"/>
      <c r="F29" s="112"/>
      <c r="G29" s="111" t="s">
        <v>50</v>
      </c>
      <c r="H29" s="172">
        <v>5</v>
      </c>
      <c r="I29" s="176">
        <f>I30</f>
        <v>204600</v>
      </c>
      <c r="J29" s="178">
        <f aca="true" t="shared" si="0" ref="J29:P29">J30</f>
        <v>204600</v>
      </c>
      <c r="K29" s="178">
        <f t="shared" si="0"/>
        <v>204541.76</v>
      </c>
      <c r="L29" s="178">
        <f t="shared" si="0"/>
        <v>204541.76</v>
      </c>
      <c r="M29" s="48">
        <f t="shared" si="0"/>
        <v>0</v>
      </c>
      <c r="N29" s="48">
        <f t="shared" si="0"/>
        <v>0</v>
      </c>
      <c r="O29" s="48">
        <f t="shared" si="0"/>
        <v>0</v>
      </c>
      <c r="P29" s="48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>
      <c r="A30" s="113">
        <v>2</v>
      </c>
      <c r="B30" s="109">
        <v>1</v>
      </c>
      <c r="C30" s="110">
        <v>2</v>
      </c>
      <c r="D30" s="111">
        <v>1</v>
      </c>
      <c r="E30" s="109">
        <v>1</v>
      </c>
      <c r="F30" s="112">
        <v>1</v>
      </c>
      <c r="G30" s="111" t="s">
        <v>50</v>
      </c>
      <c r="H30" s="172">
        <v>6</v>
      </c>
      <c r="I30" s="181">
        <v>204600</v>
      </c>
      <c r="J30" s="177">
        <v>204600</v>
      </c>
      <c r="K30" s="177">
        <v>204541.76</v>
      </c>
      <c r="L30" s="177">
        <v>204541.76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>
      <c r="A31" s="114">
        <v>2</v>
      </c>
      <c r="B31" s="115">
        <v>2</v>
      </c>
      <c r="C31" s="104"/>
      <c r="D31" s="105"/>
      <c r="E31" s="106"/>
      <c r="F31" s="107"/>
      <c r="G31" s="108" t="s">
        <v>51</v>
      </c>
      <c r="H31" s="172">
        <v>7</v>
      </c>
      <c r="I31" s="179">
        <f>I32</f>
        <v>11200</v>
      </c>
      <c r="J31" s="179">
        <f>J32</f>
        <v>11200</v>
      </c>
      <c r="K31" s="179">
        <f>K32</f>
        <v>11200</v>
      </c>
      <c r="L31" s="179">
        <f>L32</f>
        <v>11200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13">
        <v>2</v>
      </c>
      <c r="B32" s="109">
        <v>2</v>
      </c>
      <c r="C32" s="110">
        <v>1</v>
      </c>
      <c r="D32" s="111"/>
      <c r="E32" s="109"/>
      <c r="F32" s="112"/>
      <c r="G32" s="111" t="s">
        <v>51</v>
      </c>
      <c r="H32" s="172">
        <v>8</v>
      </c>
      <c r="I32" s="176">
        <f>I33+I34+I35+I36+I37+I38+I39+I40+I41+I42+I43+I44+I45+I46+I47+I48</f>
        <v>11200</v>
      </c>
      <c r="J32" s="176">
        <f>J48+J47+J46+J45+J44+J43+J42+J41+J40+J39+J38+J37+J36+J35+J34+J33</f>
        <v>11200</v>
      </c>
      <c r="K32" s="176">
        <f>K48+K47+K46+K45+K44+K43+K42+K41+K40+K39+K38+K37+K36+K35+K34+K33</f>
        <v>11200</v>
      </c>
      <c r="L32" s="176">
        <f>L48+L47+L46+L45+L44+L43+L42+L41+L40+L39+L38+L37+L36+L35+L34+L33</f>
        <v>11200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16">
        <v>2</v>
      </c>
      <c r="B33" s="117">
        <v>2</v>
      </c>
      <c r="C33" s="118">
        <v>1</v>
      </c>
      <c r="D33" s="119">
        <v>1</v>
      </c>
      <c r="E33" s="117">
        <v>1</v>
      </c>
      <c r="F33" s="120">
        <v>1</v>
      </c>
      <c r="G33" s="119" t="s">
        <v>12</v>
      </c>
      <c r="H33" s="172">
        <v>9</v>
      </c>
      <c r="I33" s="37"/>
      <c r="J33" s="36"/>
      <c r="K33" s="177"/>
      <c r="L33" s="17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customHeight="1">
      <c r="A34" s="116">
        <v>2</v>
      </c>
      <c r="B34" s="117">
        <v>2</v>
      </c>
      <c r="C34" s="118">
        <v>1</v>
      </c>
      <c r="D34" s="119">
        <v>1</v>
      </c>
      <c r="E34" s="117">
        <v>1</v>
      </c>
      <c r="F34" s="121">
        <v>2</v>
      </c>
      <c r="G34" s="119" t="s">
        <v>13</v>
      </c>
      <c r="H34" s="172">
        <v>10</v>
      </c>
      <c r="I34" s="37"/>
      <c r="J34" s="36"/>
      <c r="K34" s="177"/>
      <c r="L34" s="17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6">
        <v>2</v>
      </c>
      <c r="B35" s="117">
        <v>2</v>
      </c>
      <c r="C35" s="118">
        <v>1</v>
      </c>
      <c r="D35" s="119">
        <v>1</v>
      </c>
      <c r="E35" s="117">
        <v>1</v>
      </c>
      <c r="F35" s="121">
        <v>5</v>
      </c>
      <c r="G35" s="119" t="s">
        <v>14</v>
      </c>
      <c r="H35" s="172">
        <v>11</v>
      </c>
      <c r="I35" s="37"/>
      <c r="J35" s="36"/>
      <c r="K35" s="177"/>
      <c r="L35" s="17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customHeight="1">
      <c r="A36" s="116">
        <v>2</v>
      </c>
      <c r="B36" s="117">
        <v>2</v>
      </c>
      <c r="C36" s="118">
        <v>1</v>
      </c>
      <c r="D36" s="119">
        <v>1</v>
      </c>
      <c r="E36" s="117">
        <v>1</v>
      </c>
      <c r="F36" s="121">
        <v>6</v>
      </c>
      <c r="G36" s="119" t="s">
        <v>15</v>
      </c>
      <c r="H36" s="172">
        <v>12</v>
      </c>
      <c r="I36" s="37"/>
      <c r="J36" s="36"/>
      <c r="K36" s="177"/>
      <c r="L36" s="17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122">
        <v>2</v>
      </c>
      <c r="B37" s="123">
        <v>2</v>
      </c>
      <c r="C37" s="124">
        <v>1</v>
      </c>
      <c r="D37" s="125">
        <v>1</v>
      </c>
      <c r="E37" s="123">
        <v>1</v>
      </c>
      <c r="F37" s="126">
        <v>7</v>
      </c>
      <c r="G37" s="125" t="s">
        <v>52</v>
      </c>
      <c r="H37" s="172">
        <v>13</v>
      </c>
      <c r="I37" s="37"/>
      <c r="J37" s="36"/>
      <c r="K37" s="177"/>
      <c r="L37" s="17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0.5" customHeight="1">
      <c r="A38" s="116">
        <v>2</v>
      </c>
      <c r="B38" s="117">
        <v>2</v>
      </c>
      <c r="C38" s="118">
        <v>1</v>
      </c>
      <c r="D38" s="119">
        <v>1</v>
      </c>
      <c r="E38" s="117">
        <v>1</v>
      </c>
      <c r="F38" s="121">
        <v>8</v>
      </c>
      <c r="G38" s="119" t="s">
        <v>16</v>
      </c>
      <c r="H38" s="172">
        <v>14</v>
      </c>
      <c r="I38" s="37"/>
      <c r="J38" s="36"/>
      <c r="K38" s="177"/>
      <c r="L38" s="17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25" customHeight="1">
      <c r="A39" s="122">
        <v>2</v>
      </c>
      <c r="B39" s="123">
        <v>2</v>
      </c>
      <c r="C39" s="124">
        <v>1</v>
      </c>
      <c r="D39" s="125">
        <v>1</v>
      </c>
      <c r="E39" s="123">
        <v>1</v>
      </c>
      <c r="F39" s="126">
        <v>10</v>
      </c>
      <c r="G39" s="125" t="s">
        <v>17</v>
      </c>
      <c r="H39" s="172">
        <v>15</v>
      </c>
      <c r="I39" s="186" t="s">
        <v>127</v>
      </c>
      <c r="J39" s="183">
        <v>5900</v>
      </c>
      <c r="K39" s="177">
        <v>5900</v>
      </c>
      <c r="L39" s="177">
        <v>5900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5" customHeight="1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1">
        <v>11</v>
      </c>
      <c r="G40" s="119" t="s">
        <v>53</v>
      </c>
      <c r="H40" s="172">
        <v>16</v>
      </c>
      <c r="I40" s="182"/>
      <c r="J40" s="183"/>
      <c r="K40" s="177"/>
      <c r="L40" s="17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127">
        <v>2</v>
      </c>
      <c r="B41" s="128">
        <v>2</v>
      </c>
      <c r="C41" s="129">
        <v>1</v>
      </c>
      <c r="D41" s="129">
        <v>1</v>
      </c>
      <c r="E41" s="129">
        <v>1</v>
      </c>
      <c r="F41" s="130">
        <v>12</v>
      </c>
      <c r="G41" s="131" t="s">
        <v>18</v>
      </c>
      <c r="H41" s="172">
        <v>17</v>
      </c>
      <c r="I41" s="184"/>
      <c r="J41" s="183"/>
      <c r="K41" s="177"/>
      <c r="L41" s="17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116">
        <v>2</v>
      </c>
      <c r="B42" s="117">
        <v>2</v>
      </c>
      <c r="C42" s="118">
        <v>1</v>
      </c>
      <c r="D42" s="118">
        <v>1</v>
      </c>
      <c r="E42" s="118">
        <v>1</v>
      </c>
      <c r="F42" s="121">
        <v>14</v>
      </c>
      <c r="G42" s="119" t="s">
        <v>19</v>
      </c>
      <c r="H42" s="172">
        <v>18</v>
      </c>
      <c r="I42" s="182"/>
      <c r="J42" s="183"/>
      <c r="K42" s="177"/>
      <c r="L42" s="17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16">
        <v>2</v>
      </c>
      <c r="B43" s="117">
        <v>2</v>
      </c>
      <c r="C43" s="118">
        <v>1</v>
      </c>
      <c r="D43" s="118">
        <v>1</v>
      </c>
      <c r="E43" s="118">
        <v>1</v>
      </c>
      <c r="F43" s="121">
        <v>15</v>
      </c>
      <c r="G43" s="119" t="s">
        <v>20</v>
      </c>
      <c r="H43" s="172">
        <v>19</v>
      </c>
      <c r="I43" s="182"/>
      <c r="J43" s="183"/>
      <c r="K43" s="177"/>
      <c r="L43" s="17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16">
        <v>2</v>
      </c>
      <c r="B44" s="117">
        <v>2</v>
      </c>
      <c r="C44" s="118">
        <v>1</v>
      </c>
      <c r="D44" s="118">
        <v>1</v>
      </c>
      <c r="E44" s="118">
        <v>1</v>
      </c>
      <c r="F44" s="121">
        <v>16</v>
      </c>
      <c r="G44" s="119" t="s">
        <v>21</v>
      </c>
      <c r="H44" s="172">
        <v>20</v>
      </c>
      <c r="I44" s="186" t="s">
        <v>128</v>
      </c>
      <c r="J44" s="183">
        <v>800</v>
      </c>
      <c r="K44" s="177">
        <v>800</v>
      </c>
      <c r="L44" s="177">
        <v>800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.75" customHeight="1">
      <c r="A45" s="116">
        <v>2</v>
      </c>
      <c r="B45" s="117">
        <v>2</v>
      </c>
      <c r="C45" s="118">
        <v>1</v>
      </c>
      <c r="D45" s="118">
        <v>1</v>
      </c>
      <c r="E45" s="118">
        <v>1</v>
      </c>
      <c r="F45" s="121">
        <v>17</v>
      </c>
      <c r="G45" s="119" t="s">
        <v>54</v>
      </c>
      <c r="H45" s="172">
        <v>21</v>
      </c>
      <c r="I45" s="182"/>
      <c r="J45" s="183"/>
      <c r="K45" s="177"/>
      <c r="L45" s="17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customHeight="1">
      <c r="A46" s="116">
        <v>2</v>
      </c>
      <c r="B46" s="117">
        <v>2</v>
      </c>
      <c r="C46" s="118">
        <v>1</v>
      </c>
      <c r="D46" s="118">
        <v>1</v>
      </c>
      <c r="E46" s="118">
        <v>1</v>
      </c>
      <c r="F46" s="121">
        <v>18</v>
      </c>
      <c r="G46" s="119" t="s">
        <v>94</v>
      </c>
      <c r="H46" s="172">
        <v>22</v>
      </c>
      <c r="I46" s="182"/>
      <c r="J46" s="183"/>
      <c r="K46" s="177"/>
      <c r="L46" s="17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customHeight="1">
      <c r="A47" s="116">
        <v>2</v>
      </c>
      <c r="B47" s="117">
        <v>2</v>
      </c>
      <c r="C47" s="118">
        <v>1</v>
      </c>
      <c r="D47" s="118">
        <v>1</v>
      </c>
      <c r="E47" s="118">
        <v>1</v>
      </c>
      <c r="F47" s="121">
        <v>20</v>
      </c>
      <c r="G47" s="119" t="s">
        <v>84</v>
      </c>
      <c r="H47" s="172">
        <v>23</v>
      </c>
      <c r="I47" s="182"/>
      <c r="J47" s="183"/>
      <c r="K47" s="177"/>
      <c r="L47" s="17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25" customHeight="1">
      <c r="A48" s="116">
        <v>2</v>
      </c>
      <c r="B48" s="117">
        <v>2</v>
      </c>
      <c r="C48" s="118">
        <v>1</v>
      </c>
      <c r="D48" s="118">
        <v>1</v>
      </c>
      <c r="E48" s="118">
        <v>1</v>
      </c>
      <c r="F48" s="121">
        <v>30</v>
      </c>
      <c r="G48" s="119" t="s">
        <v>22</v>
      </c>
      <c r="H48" s="172">
        <v>24</v>
      </c>
      <c r="I48" s="186" t="s">
        <v>129</v>
      </c>
      <c r="J48" s="183">
        <v>4500</v>
      </c>
      <c r="K48" s="177">
        <v>4500</v>
      </c>
      <c r="L48" s="177">
        <v>4500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132">
        <v>2</v>
      </c>
      <c r="B49" s="133">
        <v>3</v>
      </c>
      <c r="C49" s="103"/>
      <c r="D49" s="104"/>
      <c r="E49" s="104"/>
      <c r="F49" s="107"/>
      <c r="G49" s="134" t="s">
        <v>23</v>
      </c>
      <c r="H49" s="172">
        <v>25</v>
      </c>
      <c r="I49" s="42">
        <f>I50</f>
        <v>0</v>
      </c>
      <c r="J49" s="42">
        <f>J50</f>
        <v>0</v>
      </c>
      <c r="K49" s="42">
        <f>K50</f>
        <v>0</v>
      </c>
      <c r="L49" s="42">
        <f>L50</f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6.5" customHeight="1">
      <c r="A50" s="113">
        <v>2</v>
      </c>
      <c r="B50" s="109">
        <v>3</v>
      </c>
      <c r="C50" s="110">
        <v>1</v>
      </c>
      <c r="D50" s="110"/>
      <c r="E50" s="110"/>
      <c r="F50" s="112"/>
      <c r="G50" s="111" t="s">
        <v>24</v>
      </c>
      <c r="H50" s="172">
        <v>26</v>
      </c>
      <c r="I50" s="46">
        <f>I51+I53</f>
        <v>0</v>
      </c>
      <c r="J50" s="46">
        <f>J51+J53</f>
        <v>0</v>
      </c>
      <c r="K50" s="46">
        <f>K51+K53</f>
        <v>0</v>
      </c>
      <c r="L50" s="46">
        <f>L51+L53</f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 customHeight="1">
      <c r="A51" s="106">
        <v>2</v>
      </c>
      <c r="B51" s="104">
        <v>3</v>
      </c>
      <c r="C51" s="104">
        <v>1</v>
      </c>
      <c r="D51" s="104">
        <v>2</v>
      </c>
      <c r="E51" s="104"/>
      <c r="F51" s="107"/>
      <c r="G51" s="105" t="s">
        <v>25</v>
      </c>
      <c r="H51" s="172">
        <v>27</v>
      </c>
      <c r="I51" s="42">
        <f>I52</f>
        <v>0</v>
      </c>
      <c r="J51" s="42">
        <f aca="true" t="shared" si="1" ref="J51:P51">J52</f>
        <v>0</v>
      </c>
      <c r="K51" s="42">
        <f t="shared" si="1"/>
        <v>0</v>
      </c>
      <c r="L51" s="42">
        <f t="shared" si="1"/>
        <v>0</v>
      </c>
      <c r="M51" s="42">
        <f t="shared" si="1"/>
        <v>0</v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>
      <c r="A52" s="117">
        <v>2</v>
      </c>
      <c r="B52" s="118">
        <v>3</v>
      </c>
      <c r="C52" s="118">
        <v>1</v>
      </c>
      <c r="D52" s="118">
        <v>2</v>
      </c>
      <c r="E52" s="118">
        <v>1</v>
      </c>
      <c r="F52" s="121">
        <v>3</v>
      </c>
      <c r="G52" s="116" t="s">
        <v>55</v>
      </c>
      <c r="H52" s="172">
        <v>28</v>
      </c>
      <c r="I52" s="37"/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25" customHeight="1">
      <c r="A53" s="109">
        <v>2</v>
      </c>
      <c r="B53" s="110">
        <v>3</v>
      </c>
      <c r="C53" s="110">
        <v>1</v>
      </c>
      <c r="D53" s="110">
        <v>3</v>
      </c>
      <c r="E53" s="110"/>
      <c r="F53" s="112"/>
      <c r="G53" s="113" t="s">
        <v>56</v>
      </c>
      <c r="H53" s="172">
        <v>29</v>
      </c>
      <c r="I53" s="46">
        <f>I54</f>
        <v>0</v>
      </c>
      <c r="J53" s="46">
        <f aca="true" t="shared" si="2" ref="J53:P53">J54</f>
        <v>0</v>
      </c>
      <c r="K53" s="46">
        <f t="shared" si="2"/>
        <v>0</v>
      </c>
      <c r="L53" s="46">
        <f t="shared" si="2"/>
        <v>0</v>
      </c>
      <c r="M53" s="46">
        <f t="shared" si="2"/>
        <v>0</v>
      </c>
      <c r="N53" s="46">
        <f t="shared" si="2"/>
        <v>0</v>
      </c>
      <c r="O53" s="46">
        <f t="shared" si="2"/>
        <v>0</v>
      </c>
      <c r="P53" s="46">
        <f t="shared" si="2"/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0.5" customHeight="1">
      <c r="A54" s="123">
        <v>2</v>
      </c>
      <c r="B54" s="124">
        <v>3</v>
      </c>
      <c r="C54" s="124">
        <v>1</v>
      </c>
      <c r="D54" s="124">
        <v>3</v>
      </c>
      <c r="E54" s="124">
        <v>1</v>
      </c>
      <c r="F54" s="126">
        <v>1</v>
      </c>
      <c r="G54" s="122" t="s">
        <v>26</v>
      </c>
      <c r="H54" s="172">
        <v>30</v>
      </c>
      <c r="I54" s="34"/>
      <c r="J54" s="34"/>
      <c r="K54" s="34"/>
      <c r="L54" s="34"/>
      <c r="M54" s="34"/>
      <c r="N54" s="34"/>
      <c r="O54" s="34"/>
      <c r="P54" s="3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102">
        <v>2</v>
      </c>
      <c r="B55" s="135">
        <v>4</v>
      </c>
      <c r="C55" s="135"/>
      <c r="D55" s="135"/>
      <c r="E55" s="135"/>
      <c r="F55" s="136"/>
      <c r="G55" s="137" t="s">
        <v>27</v>
      </c>
      <c r="H55" s="172">
        <v>31</v>
      </c>
      <c r="I55" s="46">
        <f aca="true" t="shared" si="3" ref="I55:L56">I56</f>
        <v>0</v>
      </c>
      <c r="J55" s="47">
        <f t="shared" si="3"/>
        <v>0</v>
      </c>
      <c r="K55" s="47">
        <f t="shared" si="3"/>
        <v>0</v>
      </c>
      <c r="L55" s="48">
        <f t="shared" si="3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25" customHeight="1">
      <c r="A56" s="109">
        <v>2</v>
      </c>
      <c r="B56" s="110">
        <v>4</v>
      </c>
      <c r="C56" s="110">
        <v>1</v>
      </c>
      <c r="D56" s="110"/>
      <c r="E56" s="110"/>
      <c r="F56" s="112"/>
      <c r="G56" s="113" t="s">
        <v>57</v>
      </c>
      <c r="H56" s="172">
        <v>32</v>
      </c>
      <c r="I56" s="46">
        <f t="shared" si="3"/>
        <v>0</v>
      </c>
      <c r="J56" s="46">
        <f t="shared" si="3"/>
        <v>0</v>
      </c>
      <c r="K56" s="46">
        <f t="shared" si="3"/>
        <v>0</v>
      </c>
      <c r="L56" s="46">
        <f t="shared" si="3"/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3.5" customHeight="1">
      <c r="A57" s="117">
        <v>2</v>
      </c>
      <c r="B57" s="117">
        <v>4</v>
      </c>
      <c r="C57" s="117">
        <v>1</v>
      </c>
      <c r="D57" s="118">
        <v>1</v>
      </c>
      <c r="E57" s="118">
        <v>1</v>
      </c>
      <c r="F57" s="138">
        <v>2</v>
      </c>
      <c r="G57" s="119" t="s">
        <v>28</v>
      </c>
      <c r="H57" s="172">
        <v>33</v>
      </c>
      <c r="I57" s="37"/>
      <c r="J57" s="37"/>
      <c r="K57" s="37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customHeight="1">
      <c r="A58" s="102">
        <v>2</v>
      </c>
      <c r="B58" s="135">
        <v>5</v>
      </c>
      <c r="C58" s="102"/>
      <c r="D58" s="135"/>
      <c r="E58" s="135"/>
      <c r="F58" s="139"/>
      <c r="G58" s="140" t="s">
        <v>29</v>
      </c>
      <c r="H58" s="172">
        <v>34</v>
      </c>
      <c r="I58" s="46">
        <f>I59</f>
        <v>0</v>
      </c>
      <c r="J58" s="46">
        <f>J59</f>
        <v>0</v>
      </c>
      <c r="K58" s="46">
        <f>K59</f>
        <v>0</v>
      </c>
      <c r="L58" s="46">
        <f>L59</f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customHeight="1">
      <c r="A59" s="113">
        <v>2</v>
      </c>
      <c r="B59" s="109">
        <v>5</v>
      </c>
      <c r="C59" s="110">
        <v>3</v>
      </c>
      <c r="D59" s="111"/>
      <c r="E59" s="109"/>
      <c r="F59" s="141"/>
      <c r="G59" s="111" t="s">
        <v>58</v>
      </c>
      <c r="H59" s="172">
        <v>35</v>
      </c>
      <c r="I59" s="46">
        <f>I60</f>
        <v>0</v>
      </c>
      <c r="J59" s="46">
        <f aca="true" t="shared" si="4" ref="J59:P59">J60</f>
        <v>0</v>
      </c>
      <c r="K59" s="46">
        <f t="shared" si="4"/>
        <v>0</v>
      </c>
      <c r="L59" s="46">
        <f t="shared" si="4"/>
        <v>0</v>
      </c>
      <c r="M59" s="46">
        <f t="shared" si="4"/>
        <v>0</v>
      </c>
      <c r="N59" s="46">
        <f t="shared" si="4"/>
        <v>0</v>
      </c>
      <c r="O59" s="46">
        <f t="shared" si="4"/>
        <v>0</v>
      </c>
      <c r="P59" s="46">
        <f t="shared" si="4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16">
        <v>2</v>
      </c>
      <c r="B60" s="117">
        <v>5</v>
      </c>
      <c r="C60" s="118">
        <v>3</v>
      </c>
      <c r="D60" s="119">
        <v>1</v>
      </c>
      <c r="E60" s="117">
        <v>1</v>
      </c>
      <c r="F60" s="142">
        <v>1</v>
      </c>
      <c r="G60" s="119" t="s">
        <v>30</v>
      </c>
      <c r="H60" s="172">
        <v>36</v>
      </c>
      <c r="I60" s="37"/>
      <c r="J60" s="37"/>
      <c r="K60" s="37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25" customHeight="1">
      <c r="A61" s="137">
        <v>2</v>
      </c>
      <c r="B61" s="102">
        <v>7</v>
      </c>
      <c r="C61" s="102"/>
      <c r="D61" s="135"/>
      <c r="E61" s="135"/>
      <c r="F61" s="136"/>
      <c r="G61" s="140" t="s">
        <v>59</v>
      </c>
      <c r="H61" s="172">
        <v>37</v>
      </c>
      <c r="I61" s="46">
        <f>I62+I64</f>
        <v>0</v>
      </c>
      <c r="J61" s="48">
        <f>J62+J64</f>
        <v>0</v>
      </c>
      <c r="K61" s="48">
        <f>K62+K64</f>
        <v>0</v>
      </c>
      <c r="L61" s="48">
        <f>L62+L64</f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43">
        <v>2</v>
      </c>
      <c r="B62" s="144">
        <v>7</v>
      </c>
      <c r="C62" s="143">
        <v>2</v>
      </c>
      <c r="D62" s="144"/>
      <c r="E62" s="145"/>
      <c r="F62" s="146"/>
      <c r="G62" s="147" t="s">
        <v>32</v>
      </c>
      <c r="H62" s="172">
        <v>38</v>
      </c>
      <c r="I62" s="163">
        <f>I63</f>
        <v>0</v>
      </c>
      <c r="J62" s="163">
        <f>J63</f>
        <v>0</v>
      </c>
      <c r="K62" s="163">
        <f>K63</f>
        <v>0</v>
      </c>
      <c r="L62" s="163">
        <f>L63</f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customHeight="1">
      <c r="A63" s="113">
        <v>2</v>
      </c>
      <c r="B63" s="109">
        <v>7</v>
      </c>
      <c r="C63" s="113">
        <v>2</v>
      </c>
      <c r="D63" s="109">
        <v>1</v>
      </c>
      <c r="E63" s="110">
        <v>1</v>
      </c>
      <c r="F63" s="112">
        <v>1</v>
      </c>
      <c r="G63" s="111" t="s">
        <v>60</v>
      </c>
      <c r="H63" s="172">
        <v>39</v>
      </c>
      <c r="I63" s="39"/>
      <c r="J63" s="36"/>
      <c r="K63" s="36"/>
      <c r="L63" s="3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13">
        <v>2</v>
      </c>
      <c r="B64" s="109">
        <v>7</v>
      </c>
      <c r="C64" s="113">
        <v>3</v>
      </c>
      <c r="D64" s="109"/>
      <c r="E64" s="110"/>
      <c r="F64" s="112"/>
      <c r="G64" s="111" t="s">
        <v>61</v>
      </c>
      <c r="H64" s="172">
        <v>40</v>
      </c>
      <c r="I64" s="46">
        <f>I65</f>
        <v>0</v>
      </c>
      <c r="J64" s="48">
        <f aca="true" t="shared" si="5" ref="J64:P64">J65</f>
        <v>0</v>
      </c>
      <c r="K64" s="48">
        <f t="shared" si="5"/>
        <v>0</v>
      </c>
      <c r="L64" s="48">
        <f t="shared" si="5"/>
        <v>0</v>
      </c>
      <c r="M64" s="48">
        <f t="shared" si="5"/>
        <v>0</v>
      </c>
      <c r="N64" s="48">
        <f t="shared" si="5"/>
        <v>0</v>
      </c>
      <c r="O64" s="48">
        <f t="shared" si="5"/>
        <v>0</v>
      </c>
      <c r="P64" s="48">
        <f t="shared" si="5"/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48">
        <v>2</v>
      </c>
      <c r="B65" s="106">
        <v>7</v>
      </c>
      <c r="C65" s="148">
        <v>3</v>
      </c>
      <c r="D65" s="106">
        <v>1</v>
      </c>
      <c r="E65" s="104">
        <v>1</v>
      </c>
      <c r="F65" s="107">
        <v>1</v>
      </c>
      <c r="G65" s="105" t="s">
        <v>62</v>
      </c>
      <c r="H65" s="172">
        <v>41</v>
      </c>
      <c r="I65" s="45"/>
      <c r="J65" s="35"/>
      <c r="K65" s="35"/>
      <c r="L65" s="3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37">
        <v>2</v>
      </c>
      <c r="B66" s="137">
        <v>8</v>
      </c>
      <c r="C66" s="102"/>
      <c r="D66" s="115"/>
      <c r="E66" s="103"/>
      <c r="F66" s="149"/>
      <c r="G66" s="108" t="s">
        <v>33</v>
      </c>
      <c r="H66" s="172">
        <v>42</v>
      </c>
      <c r="I66" s="42">
        <f>I67</f>
        <v>0</v>
      </c>
      <c r="J66" s="43">
        <f>J67</f>
        <v>0</v>
      </c>
      <c r="K66" s="44">
        <f>K67</f>
        <v>0</v>
      </c>
      <c r="L66" s="4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143">
        <v>2</v>
      </c>
      <c r="B67" s="143">
        <v>8</v>
      </c>
      <c r="C67" s="143">
        <v>1</v>
      </c>
      <c r="D67" s="144"/>
      <c r="E67" s="145"/>
      <c r="F67" s="146"/>
      <c r="G67" s="105" t="s">
        <v>33</v>
      </c>
      <c r="H67" s="172">
        <v>43</v>
      </c>
      <c r="I67" s="42">
        <f>I68+I70</f>
        <v>0</v>
      </c>
      <c r="J67" s="43">
        <f>J68+J70</f>
        <v>0</v>
      </c>
      <c r="K67" s="44">
        <f>K68+K70</f>
        <v>0</v>
      </c>
      <c r="L67" s="42">
        <f>L68+L70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3.5" customHeight="1">
      <c r="A68" s="113">
        <v>2</v>
      </c>
      <c r="B68" s="109">
        <v>8</v>
      </c>
      <c r="C68" s="111">
        <v>1</v>
      </c>
      <c r="D68" s="109">
        <v>1</v>
      </c>
      <c r="E68" s="110"/>
      <c r="F68" s="112"/>
      <c r="G68" s="111" t="s">
        <v>30</v>
      </c>
      <c r="H68" s="172">
        <v>44</v>
      </c>
      <c r="I68" s="46">
        <f>I69</f>
        <v>0</v>
      </c>
      <c r="J68" s="48">
        <f aca="true" t="shared" si="6" ref="J68:P68">J69</f>
        <v>0</v>
      </c>
      <c r="K68" s="48">
        <f t="shared" si="6"/>
        <v>0</v>
      </c>
      <c r="L68" s="48">
        <f t="shared" si="6"/>
        <v>0</v>
      </c>
      <c r="M68" s="48">
        <f t="shared" si="6"/>
        <v>0</v>
      </c>
      <c r="N68" s="48">
        <f t="shared" si="6"/>
        <v>0</v>
      </c>
      <c r="O68" s="48">
        <f t="shared" si="6"/>
        <v>0</v>
      </c>
      <c r="P68" s="48">
        <f t="shared" si="6"/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50">
        <v>8</v>
      </c>
      <c r="C69" s="151">
        <v>1</v>
      </c>
      <c r="D69" s="150">
        <v>1</v>
      </c>
      <c r="E69" s="152">
        <v>1</v>
      </c>
      <c r="F69" s="153">
        <v>2</v>
      </c>
      <c r="G69" s="151" t="s">
        <v>63</v>
      </c>
      <c r="H69" s="172">
        <v>45</v>
      </c>
      <c r="I69" s="164"/>
      <c r="J69" s="41"/>
      <c r="K69" s="41"/>
      <c r="L69" s="4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3.5" customHeight="1">
      <c r="A70" s="113">
        <v>2</v>
      </c>
      <c r="B70" s="109">
        <v>8</v>
      </c>
      <c r="C70" s="111">
        <v>1</v>
      </c>
      <c r="D70" s="109">
        <v>2</v>
      </c>
      <c r="E70" s="110"/>
      <c r="F70" s="112"/>
      <c r="G70" s="111" t="s">
        <v>31</v>
      </c>
      <c r="H70" s="172">
        <v>46</v>
      </c>
      <c r="I70" s="46">
        <f>I71</f>
        <v>0</v>
      </c>
      <c r="J70" s="48">
        <f>J71</f>
        <v>0</v>
      </c>
      <c r="K70" s="48">
        <f>K71</f>
        <v>0</v>
      </c>
      <c r="L70" s="48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43">
        <v>2</v>
      </c>
      <c r="B71" s="144">
        <v>8</v>
      </c>
      <c r="C71" s="147">
        <v>1</v>
      </c>
      <c r="D71" s="144">
        <v>2</v>
      </c>
      <c r="E71" s="145">
        <v>1</v>
      </c>
      <c r="F71" s="146">
        <v>1</v>
      </c>
      <c r="G71" s="147" t="s">
        <v>85</v>
      </c>
      <c r="H71" s="172">
        <v>47</v>
      </c>
      <c r="I71" s="165"/>
      <c r="J71" s="50"/>
      <c r="K71" s="50"/>
      <c r="L71" s="5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8.75" customHeight="1">
      <c r="A72" s="98">
        <v>3</v>
      </c>
      <c r="B72" s="100"/>
      <c r="C72" s="98"/>
      <c r="D72" s="99"/>
      <c r="E72" s="99"/>
      <c r="F72" s="101"/>
      <c r="G72" s="154" t="s">
        <v>34</v>
      </c>
      <c r="H72" s="172">
        <v>48</v>
      </c>
      <c r="I72" s="31">
        <f>I73+I92+I96</f>
        <v>0</v>
      </c>
      <c r="J72" s="31">
        <f>J73+J92+J96</f>
        <v>0</v>
      </c>
      <c r="K72" s="31">
        <f>K73+K92+K96</f>
        <v>0</v>
      </c>
      <c r="L72" s="31">
        <f>L73+L92+L96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4" customHeight="1">
      <c r="A73" s="137">
        <v>3</v>
      </c>
      <c r="B73" s="102">
        <v>1</v>
      </c>
      <c r="C73" s="115"/>
      <c r="D73" s="103"/>
      <c r="E73" s="103"/>
      <c r="F73" s="149"/>
      <c r="G73" s="134" t="s">
        <v>35</v>
      </c>
      <c r="H73" s="172">
        <v>49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106">
        <v>3</v>
      </c>
      <c r="B74" s="105">
        <v>1</v>
      </c>
      <c r="C74" s="106">
        <v>1</v>
      </c>
      <c r="D74" s="104"/>
      <c r="E74" s="104"/>
      <c r="F74" s="155"/>
      <c r="G74" s="113" t="s">
        <v>36</v>
      </c>
      <c r="H74" s="172">
        <v>50</v>
      </c>
      <c r="I74" s="42">
        <f>I75+I77+I81+I84</f>
        <v>0</v>
      </c>
      <c r="J74" s="42">
        <f>J84+J81+J77+J75</f>
        <v>0</v>
      </c>
      <c r="K74" s="42">
        <f>K84+K81+K77+K75</f>
        <v>0</v>
      </c>
      <c r="L74" s="42">
        <f>L84+L81+L77+L75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25" customHeight="1">
      <c r="A75" s="109">
        <v>3</v>
      </c>
      <c r="B75" s="111">
        <v>1</v>
      </c>
      <c r="C75" s="109">
        <v>1</v>
      </c>
      <c r="D75" s="110">
        <v>1</v>
      </c>
      <c r="E75" s="110"/>
      <c r="F75" s="156"/>
      <c r="G75" s="113" t="s">
        <v>37</v>
      </c>
      <c r="H75" s="172">
        <v>51</v>
      </c>
      <c r="I75" s="46">
        <f>I76</f>
        <v>0</v>
      </c>
      <c r="J75" s="46">
        <f aca="true" t="shared" si="7" ref="J75:P75">J76</f>
        <v>0</v>
      </c>
      <c r="K75" s="46">
        <f t="shared" si="7"/>
        <v>0</v>
      </c>
      <c r="L75" s="46">
        <f t="shared" si="7"/>
        <v>0</v>
      </c>
      <c r="M75" s="46">
        <f t="shared" si="7"/>
        <v>0</v>
      </c>
      <c r="N75" s="46">
        <f t="shared" si="7"/>
        <v>0</v>
      </c>
      <c r="O75" s="46">
        <f t="shared" si="7"/>
        <v>0</v>
      </c>
      <c r="P75" s="46">
        <f t="shared" si="7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25" customHeight="1">
      <c r="A76" s="109">
        <v>3</v>
      </c>
      <c r="B76" s="111">
        <v>1</v>
      </c>
      <c r="C76" s="109">
        <v>1</v>
      </c>
      <c r="D76" s="110">
        <v>1</v>
      </c>
      <c r="E76" s="110">
        <v>1</v>
      </c>
      <c r="F76" s="141">
        <v>1</v>
      </c>
      <c r="G76" s="111" t="s">
        <v>37</v>
      </c>
      <c r="H76" s="172">
        <v>52</v>
      </c>
      <c r="I76" s="39"/>
      <c r="J76" s="37"/>
      <c r="K76" s="37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customHeight="1">
      <c r="A77" s="106">
        <v>3</v>
      </c>
      <c r="B77" s="104">
        <v>1</v>
      </c>
      <c r="C77" s="104">
        <v>1</v>
      </c>
      <c r="D77" s="104">
        <v>2</v>
      </c>
      <c r="E77" s="104"/>
      <c r="F77" s="107"/>
      <c r="G77" s="105" t="s">
        <v>64</v>
      </c>
      <c r="H77" s="172">
        <v>53</v>
      </c>
      <c r="I77" s="42">
        <f>I78+I79+I80</f>
        <v>0</v>
      </c>
      <c r="J77" s="42">
        <f>J78+J79+J80</f>
        <v>0</v>
      </c>
      <c r="K77" s="42">
        <f>K78+K79+K80</f>
        <v>0</v>
      </c>
      <c r="L77" s="42">
        <f>L78+L79+L80</f>
        <v>0</v>
      </c>
      <c r="M77" s="42">
        <f>M80+M79+M78</f>
        <v>0</v>
      </c>
      <c r="N77" s="42">
        <f>N80+N79+N78</f>
        <v>0</v>
      </c>
      <c r="O77" s="42">
        <f>O80+O79+O78</f>
        <v>0</v>
      </c>
      <c r="P77" s="42">
        <f>P80+P79+P78</f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25" customHeight="1">
      <c r="A78" s="106">
        <v>3</v>
      </c>
      <c r="B78" s="104">
        <v>1</v>
      </c>
      <c r="C78" s="104">
        <v>1</v>
      </c>
      <c r="D78" s="104">
        <v>2</v>
      </c>
      <c r="E78" s="104">
        <v>1</v>
      </c>
      <c r="F78" s="107">
        <v>1</v>
      </c>
      <c r="G78" s="105" t="s">
        <v>38</v>
      </c>
      <c r="H78" s="172">
        <v>54</v>
      </c>
      <c r="I78" s="45"/>
      <c r="J78" s="34"/>
      <c r="K78" s="34"/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109">
        <v>3</v>
      </c>
      <c r="B79" s="110">
        <v>1</v>
      </c>
      <c r="C79" s="110">
        <v>1</v>
      </c>
      <c r="D79" s="110">
        <v>2</v>
      </c>
      <c r="E79" s="110">
        <v>1</v>
      </c>
      <c r="F79" s="112">
        <v>2</v>
      </c>
      <c r="G79" s="111" t="s">
        <v>39</v>
      </c>
      <c r="H79" s="172">
        <v>55</v>
      </c>
      <c r="I79" s="39"/>
      <c r="J79" s="37"/>
      <c r="K79" s="37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0.5" customHeight="1">
      <c r="A80" s="106">
        <v>3</v>
      </c>
      <c r="B80" s="104">
        <v>1</v>
      </c>
      <c r="C80" s="104">
        <v>1</v>
      </c>
      <c r="D80" s="104">
        <v>2</v>
      </c>
      <c r="E80" s="104">
        <v>1</v>
      </c>
      <c r="F80" s="107">
        <v>3</v>
      </c>
      <c r="G80" s="105" t="s">
        <v>65</v>
      </c>
      <c r="H80" s="172">
        <v>56</v>
      </c>
      <c r="I80" s="45"/>
      <c r="J80" s="34"/>
      <c r="K80" s="34"/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25" customHeight="1">
      <c r="A81" s="109">
        <v>3</v>
      </c>
      <c r="B81" s="110">
        <v>1</v>
      </c>
      <c r="C81" s="110">
        <v>1</v>
      </c>
      <c r="D81" s="110">
        <v>3</v>
      </c>
      <c r="E81" s="110"/>
      <c r="F81" s="112"/>
      <c r="G81" s="111" t="s">
        <v>66</v>
      </c>
      <c r="H81" s="172">
        <v>57</v>
      </c>
      <c r="I81" s="46">
        <f>I82+I83</f>
        <v>0</v>
      </c>
      <c r="J81" s="46">
        <f>J82+J83</f>
        <v>0</v>
      </c>
      <c r="K81" s="46">
        <f>K82+K83</f>
        <v>0</v>
      </c>
      <c r="L81" s="46">
        <f>L82+L83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0">
        <v>1</v>
      </c>
      <c r="C82" s="110">
        <v>1</v>
      </c>
      <c r="D82" s="110">
        <v>3</v>
      </c>
      <c r="E82" s="110">
        <v>1</v>
      </c>
      <c r="F82" s="112">
        <v>1</v>
      </c>
      <c r="G82" s="111" t="s">
        <v>40</v>
      </c>
      <c r="H82" s="172">
        <v>58</v>
      </c>
      <c r="I82" s="39"/>
      <c r="J82" s="37"/>
      <c r="K82" s="37"/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109">
        <v>3</v>
      </c>
      <c r="B83" s="110">
        <v>1</v>
      </c>
      <c r="C83" s="110">
        <v>1</v>
      </c>
      <c r="D83" s="110">
        <v>3</v>
      </c>
      <c r="E83" s="110">
        <v>1</v>
      </c>
      <c r="F83" s="112">
        <v>2</v>
      </c>
      <c r="G83" s="111" t="s">
        <v>67</v>
      </c>
      <c r="H83" s="172">
        <v>59</v>
      </c>
      <c r="I83" s="45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9">
        <v>3</v>
      </c>
      <c r="B84" s="110">
        <v>1</v>
      </c>
      <c r="C84" s="110">
        <v>1</v>
      </c>
      <c r="D84" s="110">
        <v>5</v>
      </c>
      <c r="E84" s="110"/>
      <c r="F84" s="112"/>
      <c r="G84" s="111" t="s">
        <v>68</v>
      </c>
      <c r="H84" s="172">
        <v>60</v>
      </c>
      <c r="I84" s="46">
        <f>I85</f>
        <v>0</v>
      </c>
      <c r="J84" s="46">
        <f>J85</f>
        <v>0</v>
      </c>
      <c r="K84" s="46">
        <f>K85</f>
        <v>0</v>
      </c>
      <c r="L84" s="46">
        <f>L85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117">
        <v>3</v>
      </c>
      <c r="B85" s="118">
        <v>1</v>
      </c>
      <c r="C85" s="118">
        <v>1</v>
      </c>
      <c r="D85" s="118">
        <v>5</v>
      </c>
      <c r="E85" s="118">
        <v>1</v>
      </c>
      <c r="F85" s="121">
        <v>1</v>
      </c>
      <c r="G85" s="119" t="s">
        <v>68</v>
      </c>
      <c r="H85" s="172">
        <v>61</v>
      </c>
      <c r="I85" s="34"/>
      <c r="J85" s="37"/>
      <c r="K85" s="37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44">
        <v>3</v>
      </c>
      <c r="B86" s="145">
        <v>1</v>
      </c>
      <c r="C86" s="145">
        <v>2</v>
      </c>
      <c r="D86" s="145"/>
      <c r="E86" s="145"/>
      <c r="F86" s="146"/>
      <c r="G86" s="147" t="s">
        <v>41</v>
      </c>
      <c r="H86" s="172">
        <v>62</v>
      </c>
      <c r="I86" s="46">
        <f aca="true" t="shared" si="8" ref="I86:P86">I87</f>
        <v>0</v>
      </c>
      <c r="J86" s="46">
        <f t="shared" si="8"/>
        <v>0</v>
      </c>
      <c r="K86" s="46">
        <f t="shared" si="8"/>
        <v>0</v>
      </c>
      <c r="L86" s="46">
        <f t="shared" si="8"/>
        <v>0</v>
      </c>
      <c r="M86" s="46">
        <f t="shared" si="8"/>
        <v>0</v>
      </c>
      <c r="N86" s="46">
        <f t="shared" si="8"/>
        <v>0</v>
      </c>
      <c r="O86" s="46">
        <f t="shared" si="8"/>
        <v>0</v>
      </c>
      <c r="P86" s="46">
        <f t="shared" si="8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>
      <c r="A87" s="109">
        <v>3</v>
      </c>
      <c r="B87" s="110">
        <v>1</v>
      </c>
      <c r="C87" s="110">
        <v>2</v>
      </c>
      <c r="D87" s="110">
        <v>1</v>
      </c>
      <c r="E87" s="110"/>
      <c r="F87" s="112"/>
      <c r="G87" s="111" t="s">
        <v>42</v>
      </c>
      <c r="H87" s="172">
        <v>63</v>
      </c>
      <c r="I87" s="42">
        <f>I88+I89</f>
        <v>0</v>
      </c>
      <c r="J87" s="42">
        <f aca="true" t="shared" si="9" ref="J87:P87">J88+J89</f>
        <v>0</v>
      </c>
      <c r="K87" s="42">
        <f t="shared" si="9"/>
        <v>0</v>
      </c>
      <c r="L87" s="42">
        <f t="shared" si="9"/>
        <v>0</v>
      </c>
      <c r="M87" s="42">
        <f t="shared" si="9"/>
        <v>0</v>
      </c>
      <c r="N87" s="42">
        <f t="shared" si="9"/>
        <v>0</v>
      </c>
      <c r="O87" s="42">
        <f t="shared" si="9"/>
        <v>0</v>
      </c>
      <c r="P87" s="42">
        <f t="shared" si="9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23.25" customHeight="1">
      <c r="A88" s="109">
        <v>3</v>
      </c>
      <c r="B88" s="110">
        <v>1</v>
      </c>
      <c r="C88" s="110">
        <v>2</v>
      </c>
      <c r="D88" s="110">
        <v>1</v>
      </c>
      <c r="E88" s="110">
        <v>1</v>
      </c>
      <c r="F88" s="112">
        <v>2</v>
      </c>
      <c r="G88" s="111" t="s">
        <v>9</v>
      </c>
      <c r="H88" s="172">
        <v>64</v>
      </c>
      <c r="I88" s="37"/>
      <c r="J88" s="37"/>
      <c r="K88" s="37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>
      <c r="A89" s="144">
        <v>3</v>
      </c>
      <c r="B89" s="152">
        <v>1</v>
      </c>
      <c r="C89" s="152">
        <v>2</v>
      </c>
      <c r="D89" s="150">
        <v>1</v>
      </c>
      <c r="E89" s="152">
        <v>1</v>
      </c>
      <c r="F89" s="153">
        <v>5</v>
      </c>
      <c r="G89" s="151" t="s">
        <v>69</v>
      </c>
      <c r="H89" s="172">
        <v>65</v>
      </c>
      <c r="I89" s="37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24" customHeight="1">
      <c r="A90" s="106">
        <v>3</v>
      </c>
      <c r="B90" s="104">
        <v>1</v>
      </c>
      <c r="C90" s="104">
        <v>4</v>
      </c>
      <c r="D90" s="104"/>
      <c r="E90" s="104"/>
      <c r="F90" s="107"/>
      <c r="G90" s="105" t="s">
        <v>73</v>
      </c>
      <c r="H90" s="172">
        <v>66</v>
      </c>
      <c r="I90" s="42">
        <f>I91</f>
        <v>0</v>
      </c>
      <c r="J90" s="42">
        <f aca="true" t="shared" si="10" ref="J90:P90">J91</f>
        <v>0</v>
      </c>
      <c r="K90" s="42">
        <f t="shared" si="10"/>
        <v>0</v>
      </c>
      <c r="L90" s="42">
        <f t="shared" si="10"/>
        <v>0</v>
      </c>
      <c r="M90" s="42">
        <f t="shared" si="10"/>
        <v>0</v>
      </c>
      <c r="N90" s="42">
        <f t="shared" si="10"/>
        <v>0</v>
      </c>
      <c r="O90" s="42">
        <f t="shared" si="10"/>
        <v>0</v>
      </c>
      <c r="P90" s="42">
        <f t="shared" si="10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21.75" customHeight="1">
      <c r="A91" s="116">
        <v>3</v>
      </c>
      <c r="B91" s="117">
        <v>1</v>
      </c>
      <c r="C91" s="118">
        <v>4</v>
      </c>
      <c r="D91" s="118">
        <v>1</v>
      </c>
      <c r="E91" s="118">
        <v>1</v>
      </c>
      <c r="F91" s="121">
        <v>1</v>
      </c>
      <c r="G91" s="119" t="s">
        <v>83</v>
      </c>
      <c r="H91" s="172">
        <v>67</v>
      </c>
      <c r="I91" s="49"/>
      <c r="J91" s="49"/>
      <c r="K91" s="49"/>
      <c r="L91" s="4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10" customFormat="1" ht="23.25" customHeight="1">
      <c r="A92" s="102">
        <v>3</v>
      </c>
      <c r="B92" s="135">
        <v>2</v>
      </c>
      <c r="C92" s="135"/>
      <c r="D92" s="135"/>
      <c r="E92" s="135"/>
      <c r="F92" s="136"/>
      <c r="G92" s="140" t="s">
        <v>43</v>
      </c>
      <c r="H92" s="172">
        <v>68</v>
      </c>
      <c r="I92" s="46">
        <f>I93</f>
        <v>0</v>
      </c>
      <c r="J92" s="46">
        <f aca="true" t="shared" si="11" ref="J92:P94">J93</f>
        <v>0</v>
      </c>
      <c r="K92" s="46">
        <f t="shared" si="11"/>
        <v>0</v>
      </c>
      <c r="L92" s="46">
        <f t="shared" si="11"/>
        <v>0</v>
      </c>
      <c r="M92" s="46">
        <f t="shared" si="11"/>
        <v>0</v>
      </c>
      <c r="N92" s="46">
        <f t="shared" si="11"/>
        <v>0</v>
      </c>
      <c r="O92" s="46">
        <f t="shared" si="11"/>
        <v>0</v>
      </c>
      <c r="P92" s="46">
        <f t="shared" si="11"/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2.75" customHeight="1">
      <c r="A93" s="144">
        <v>3</v>
      </c>
      <c r="B93" s="150">
        <v>2</v>
      </c>
      <c r="C93" s="152">
        <v>1</v>
      </c>
      <c r="D93" s="152"/>
      <c r="E93" s="152"/>
      <c r="F93" s="153"/>
      <c r="G93" s="151" t="s">
        <v>44</v>
      </c>
      <c r="H93" s="172">
        <v>69</v>
      </c>
      <c r="I93" s="54">
        <f>I94</f>
        <v>0</v>
      </c>
      <c r="J93" s="54">
        <f t="shared" si="11"/>
        <v>0</v>
      </c>
      <c r="K93" s="54">
        <f t="shared" si="11"/>
        <v>0</v>
      </c>
      <c r="L93" s="54">
        <f t="shared" si="11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109">
        <v>3</v>
      </c>
      <c r="B94" s="110">
        <v>2</v>
      </c>
      <c r="C94" s="110">
        <v>1</v>
      </c>
      <c r="D94" s="110">
        <v>5</v>
      </c>
      <c r="E94" s="110"/>
      <c r="F94" s="112"/>
      <c r="G94" s="111" t="s">
        <v>47</v>
      </c>
      <c r="H94" s="172">
        <v>70</v>
      </c>
      <c r="I94" s="46">
        <f>I95</f>
        <v>0</v>
      </c>
      <c r="J94" s="46">
        <f t="shared" si="11"/>
        <v>0</v>
      </c>
      <c r="K94" s="46">
        <f t="shared" si="11"/>
        <v>0</v>
      </c>
      <c r="L94" s="46">
        <f t="shared" si="11"/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150">
        <v>3</v>
      </c>
      <c r="B95" s="152">
        <v>2</v>
      </c>
      <c r="C95" s="152">
        <v>1</v>
      </c>
      <c r="D95" s="152">
        <v>5</v>
      </c>
      <c r="E95" s="152">
        <v>1</v>
      </c>
      <c r="F95" s="153">
        <v>1</v>
      </c>
      <c r="G95" s="151" t="s">
        <v>47</v>
      </c>
      <c r="H95" s="172">
        <v>71</v>
      </c>
      <c r="I95" s="49"/>
      <c r="J95" s="49"/>
      <c r="K95" s="49"/>
      <c r="L95" s="4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22.5" customHeight="1">
      <c r="A96" s="114">
        <v>3</v>
      </c>
      <c r="B96" s="114">
        <v>3</v>
      </c>
      <c r="C96" s="102"/>
      <c r="D96" s="135"/>
      <c r="E96" s="135"/>
      <c r="F96" s="136"/>
      <c r="G96" s="140" t="s">
        <v>70</v>
      </c>
      <c r="H96" s="172">
        <v>72</v>
      </c>
      <c r="I96" s="31">
        <f aca="true" t="shared" si="12" ref="I96:L97">I97</f>
        <v>0</v>
      </c>
      <c r="J96" s="31">
        <f>J97</f>
        <v>0</v>
      </c>
      <c r="K96" s="31">
        <f>K97</f>
        <v>0</v>
      </c>
      <c r="L96" s="31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customHeight="1">
      <c r="A97" s="113">
        <v>3</v>
      </c>
      <c r="B97" s="113">
        <v>3</v>
      </c>
      <c r="C97" s="109">
        <v>1</v>
      </c>
      <c r="D97" s="110"/>
      <c r="E97" s="110"/>
      <c r="F97" s="112"/>
      <c r="G97" s="111" t="s">
        <v>44</v>
      </c>
      <c r="H97" s="172">
        <v>73</v>
      </c>
      <c r="I97" s="46">
        <f>I98</f>
        <v>0</v>
      </c>
      <c r="J97" s="46">
        <f t="shared" si="12"/>
        <v>0</v>
      </c>
      <c r="K97" s="46">
        <f t="shared" si="12"/>
        <v>0</v>
      </c>
      <c r="L97" s="46">
        <f t="shared" si="12"/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09">
        <v>3</v>
      </c>
      <c r="B98" s="111">
        <v>3</v>
      </c>
      <c r="C98" s="109">
        <v>1</v>
      </c>
      <c r="D98" s="110">
        <v>4</v>
      </c>
      <c r="E98" s="110"/>
      <c r="F98" s="112"/>
      <c r="G98" s="111" t="s">
        <v>48</v>
      </c>
      <c r="H98" s="172">
        <v>74</v>
      </c>
      <c r="I98" s="46">
        <f>I99+I100</f>
        <v>0</v>
      </c>
      <c r="J98" s="46">
        <f>J99+J100</f>
        <v>0</v>
      </c>
      <c r="K98" s="46">
        <f>K99+K100</f>
        <v>0</v>
      </c>
      <c r="L98" s="46">
        <f>L99+L100</f>
        <v>0</v>
      </c>
      <c r="M98" s="46">
        <f>M100+M99</f>
        <v>0</v>
      </c>
      <c r="N98" s="46">
        <f>N100+N99</f>
        <v>0</v>
      </c>
      <c r="O98" s="46">
        <f>O100+O99</f>
        <v>0</v>
      </c>
      <c r="P98" s="46">
        <f>P100+P99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113">
        <v>3</v>
      </c>
      <c r="B99" s="109">
        <v>3</v>
      </c>
      <c r="C99" s="110">
        <v>1</v>
      </c>
      <c r="D99" s="110">
        <v>4</v>
      </c>
      <c r="E99" s="110">
        <v>1</v>
      </c>
      <c r="F99" s="112">
        <v>1</v>
      </c>
      <c r="G99" s="111" t="s">
        <v>45</v>
      </c>
      <c r="H99" s="172">
        <v>75</v>
      </c>
      <c r="I99" s="37"/>
      <c r="J99" s="37"/>
      <c r="K99" s="37"/>
      <c r="L99" s="3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117">
        <v>3</v>
      </c>
      <c r="B100" s="118">
        <v>3</v>
      </c>
      <c r="C100" s="118">
        <v>1</v>
      </c>
      <c r="D100" s="118">
        <v>4</v>
      </c>
      <c r="E100" s="118">
        <v>1</v>
      </c>
      <c r="F100" s="121">
        <v>2</v>
      </c>
      <c r="G100" s="119" t="s">
        <v>46</v>
      </c>
      <c r="H100" s="172">
        <v>76</v>
      </c>
      <c r="I100" s="37"/>
      <c r="J100" s="49"/>
      <c r="K100" s="49"/>
      <c r="L100" s="5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157"/>
      <c r="B101" s="157"/>
      <c r="C101" s="158"/>
      <c r="D101" s="159"/>
      <c r="E101" s="160"/>
      <c r="F101" s="161"/>
      <c r="G101" s="162" t="s">
        <v>99</v>
      </c>
      <c r="H101" s="172">
        <v>77</v>
      </c>
      <c r="I101" s="187">
        <f>SUM(I25+I72)</f>
        <v>879200</v>
      </c>
      <c r="J101" s="188">
        <f>SUM(J25+J72)</f>
        <v>879200</v>
      </c>
      <c r="K101" s="188">
        <f>SUM(K25+K72)</f>
        <v>879033.06</v>
      </c>
      <c r="L101" s="189">
        <f>SUM(L25+L72)</f>
        <v>879033.06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167"/>
      <c r="B102" s="167"/>
      <c r="C102" s="167"/>
      <c r="D102" s="167"/>
      <c r="E102" s="167"/>
      <c r="F102" s="168"/>
      <c r="G102" s="169"/>
      <c r="H102" s="170"/>
      <c r="I102" s="171"/>
      <c r="J102" s="171"/>
      <c r="K102" s="171"/>
      <c r="L102" s="17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2.75">
      <c r="B103" s="3"/>
      <c r="C103" s="3"/>
      <c r="D103" s="3"/>
      <c r="E103" s="3"/>
      <c r="F103" s="11"/>
      <c r="G103" s="3" t="s">
        <v>107</v>
      </c>
      <c r="H103" s="3"/>
      <c r="I103" s="3"/>
      <c r="J103" s="3"/>
      <c r="K103" s="221" t="s">
        <v>109</v>
      </c>
      <c r="L103" s="22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>
      <c r="B104" s="3"/>
      <c r="C104" s="3"/>
      <c r="D104" s="3"/>
      <c r="E104" s="3"/>
      <c r="F104" s="11"/>
      <c r="G104" s="3"/>
      <c r="H104" s="3"/>
      <c r="I104" s="56"/>
      <c r="J104" s="3"/>
      <c r="K104" s="222"/>
      <c r="L104" s="22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5.75">
      <c r="B105" s="3"/>
      <c r="C105" s="3"/>
      <c r="D105" s="3"/>
      <c r="E105" s="3"/>
      <c r="F105" s="11"/>
      <c r="G105" s="3" t="s">
        <v>108</v>
      </c>
      <c r="H105" s="3"/>
      <c r="I105" s="56"/>
      <c r="J105" s="3"/>
      <c r="K105" s="221" t="s">
        <v>110</v>
      </c>
      <c r="L105" s="22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1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6:19" ht="12.75">
      <c r="P107" s="3"/>
      <c r="Q107" s="3"/>
      <c r="R107" s="3"/>
      <c r="S107" s="3"/>
    </row>
    <row r="108" spans="16:19" ht="12.75">
      <c r="P108" s="3"/>
      <c r="Q108" s="3"/>
      <c r="R108" s="3"/>
      <c r="S108" s="3"/>
    </row>
    <row r="109" spans="16:19" ht="12.75">
      <c r="P109" s="3"/>
      <c r="Q109" s="3"/>
      <c r="R109" s="3"/>
      <c r="S109" s="3"/>
    </row>
    <row r="110" spans="7:19" ht="12.75">
      <c r="G110" s="55"/>
      <c r="P110" s="3"/>
      <c r="Q110" s="3"/>
      <c r="R110" s="3"/>
      <c r="S110" s="3"/>
    </row>
    <row r="111" spans="16:19" ht="12.75">
      <c r="P111" s="3"/>
      <c r="Q111" s="3"/>
      <c r="R111" s="3"/>
      <c r="S111" s="3"/>
    </row>
    <row r="112" spans="16:19" ht="12.75">
      <c r="P112" s="3"/>
      <c r="Q112" s="3"/>
      <c r="R112" s="3"/>
      <c r="S112" s="3"/>
    </row>
    <row r="113" spans="16:19" ht="12.75">
      <c r="P113" s="3"/>
      <c r="Q113" s="3"/>
      <c r="R113" s="3"/>
      <c r="S113" s="3"/>
    </row>
    <row r="114" spans="16:19" ht="12.75">
      <c r="P114" s="3"/>
      <c r="Q114" s="3"/>
      <c r="R114" s="3"/>
      <c r="S114" s="3"/>
    </row>
    <row r="115" spans="16:19" ht="12.75">
      <c r="P115" s="3"/>
      <c r="Q115" s="3"/>
      <c r="R115" s="3"/>
      <c r="S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16:19" ht="12.75"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</sheetData>
  <sheetProtection/>
  <protectedRanges>
    <protectedRange sqref="A16:I17 H24:H102" name="Range72"/>
    <protectedRange sqref="A8:L8" name="Range69"/>
    <protectedRange sqref="K16:L17" name="Range67"/>
    <protectedRange sqref="L14" name="Range65"/>
    <protectedRange sqref="L78 L89 L82 L80 L91 L95 I99:L99" name="Range53"/>
    <protectedRange sqref="J100:L100" name="Range51"/>
    <protectedRange sqref="L83 I82:K83 J91:K91 I78:K80 I100 I76:L76 I85:L85 I89:K89 L79 I88:L88" name="Range37"/>
    <protectedRange sqref="I91" name="Range33"/>
    <protectedRange sqref="I71:L71" name="Range21"/>
    <protectedRange sqref="I65:L65" name="Range19"/>
    <protectedRange sqref="I60:L60" name="dOTACIJOS 2.5.3"/>
    <protectedRange sqref="I52:L52" name="Turto islaidos 2.3.1.2"/>
    <protectedRange sqref="I40:I41" name="Range3"/>
    <protectedRange sqref="I28" name="Islaidos 2.1"/>
    <protectedRange sqref="I30:L30 I33:I39 J28:L28" name="Islaidos 2.2"/>
    <protectedRange sqref="I54:P54" name="Turto islaidos 2.3.1.3"/>
    <protectedRange sqref="I57:L57" name="Subsidijos 2.4"/>
    <protectedRange sqref="I63:L63" name="Range18"/>
    <protectedRange sqref="I69:L69" name="Range20"/>
    <protectedRange sqref="I95:K95" name="Range38"/>
    <protectedRange sqref="B5:L5" name="Range62"/>
    <protectedRange sqref="L13" name="Range64"/>
    <protectedRange sqref="L15" name="Range66"/>
    <protectedRange sqref="I18:L20" name="Range68"/>
    <protectedRange sqref="J33:L41 I42:L48" name="Range57"/>
    <protectedRange sqref="A12:J15 H21" name="Range73"/>
  </protectedRanges>
  <mergeCells count="21">
    <mergeCell ref="J1:L4"/>
    <mergeCell ref="G5:K5"/>
    <mergeCell ref="A6:L6"/>
    <mergeCell ref="G7:K7"/>
    <mergeCell ref="A8:L8"/>
    <mergeCell ref="G9:K9"/>
    <mergeCell ref="B10:L10"/>
    <mergeCell ref="G11:K11"/>
    <mergeCell ref="C15:J15"/>
    <mergeCell ref="K104:L104"/>
    <mergeCell ref="A22:F23"/>
    <mergeCell ref="K103:L103"/>
    <mergeCell ref="G22:G23"/>
    <mergeCell ref="I22:J22"/>
    <mergeCell ref="K22:K23"/>
    <mergeCell ref="K105:L105"/>
    <mergeCell ref="H22:H23"/>
    <mergeCell ref="L22:L23"/>
    <mergeCell ref="A24:F24"/>
    <mergeCell ref="G19:K19"/>
    <mergeCell ref="G18:H18"/>
  </mergeCells>
  <printOptions/>
  <pageMargins left="0.5511811023622047" right="0.11811023622047245" top="0.3937007874015748" bottom="0.1968503937007874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590"/>
  <sheetViews>
    <sheetView showZeros="0" zoomScaleSheetLayoutView="120" zoomScalePageLayoutView="0" workbookViewId="0" topLeftCell="A10">
      <selection activeCell="R29" sqref="R2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01" t="s">
        <v>100</v>
      </c>
      <c r="K1" s="202"/>
      <c r="L1" s="20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02"/>
      <c r="K2" s="202"/>
      <c r="L2" s="20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02"/>
      <c r="K3" s="202"/>
      <c r="L3" s="20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02"/>
      <c r="K4" s="202"/>
      <c r="L4" s="20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6.75" customHeight="1">
      <c r="A5" s="3"/>
      <c r="B5" s="3"/>
      <c r="C5" s="3"/>
      <c r="D5" s="3"/>
      <c r="E5" s="3"/>
      <c r="F5" s="11"/>
      <c r="G5" s="3"/>
      <c r="H5" s="61"/>
      <c r="I5" s="60"/>
      <c r="J5" s="202"/>
      <c r="K5" s="202"/>
      <c r="L5" s="20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03" t="s">
        <v>104</v>
      </c>
      <c r="H6" s="204"/>
      <c r="I6" s="204"/>
      <c r="J6" s="204"/>
      <c r="K6" s="20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5" t="s">
        <v>95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07" t="s">
        <v>88</v>
      </c>
      <c r="H8" s="207"/>
      <c r="I8" s="207"/>
      <c r="J8" s="207"/>
      <c r="K8" s="20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194" t="s">
        <v>101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10" t="s">
        <v>102</v>
      </c>
      <c r="H10" s="210"/>
      <c r="I10" s="210"/>
      <c r="J10" s="210"/>
      <c r="K10" s="2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6" t="s">
        <v>89</v>
      </c>
      <c r="H11" s="236"/>
      <c r="I11" s="236"/>
      <c r="J11" s="236"/>
      <c r="K11" s="23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194" t="s">
        <v>4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10" t="s">
        <v>103</v>
      </c>
      <c r="H15" s="210"/>
      <c r="I15" s="210"/>
      <c r="J15" s="210"/>
      <c r="K15" s="2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3" t="s">
        <v>90</v>
      </c>
      <c r="H16" s="233"/>
      <c r="I16" s="233"/>
      <c r="J16" s="233"/>
      <c r="K16" s="2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34"/>
      <c r="H17" s="235"/>
      <c r="I17" s="235"/>
      <c r="J17" s="235"/>
      <c r="K17" s="23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/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16"/>
      <c r="D22" s="217"/>
      <c r="E22" s="217"/>
      <c r="F22" s="217"/>
      <c r="G22" s="217"/>
      <c r="H22" s="217"/>
      <c r="I22" s="217"/>
      <c r="J22" s="217"/>
      <c r="K22" s="68" t="s">
        <v>1</v>
      </c>
      <c r="L22" s="13"/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/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 t="s">
        <v>106</v>
      </c>
      <c r="I24" s="89"/>
      <c r="J24" s="84"/>
      <c r="K24" s="12"/>
      <c r="L24" s="12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23" t="s">
        <v>6</v>
      </c>
      <c r="H25" s="223"/>
      <c r="I25" s="86">
        <v>9</v>
      </c>
      <c r="J25" s="88">
        <v>2</v>
      </c>
      <c r="K25" s="12">
        <v>2</v>
      </c>
      <c r="L25" s="12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29" t="s">
        <v>105</v>
      </c>
      <c r="H26" s="229"/>
      <c r="I26" s="229"/>
      <c r="J26" s="229"/>
      <c r="K26" s="229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98</v>
      </c>
      <c r="H27" s="173">
        <v>2</v>
      </c>
      <c r="I27" s="173">
        <v>0</v>
      </c>
      <c r="J27" s="173">
        <v>1</v>
      </c>
      <c r="K27" s="173">
        <v>1</v>
      </c>
      <c r="L27" s="173">
        <v>53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11" t="s">
        <v>2</v>
      </c>
      <c r="B29" s="212"/>
      <c r="C29" s="213"/>
      <c r="D29" s="213"/>
      <c r="E29" s="213"/>
      <c r="F29" s="213"/>
      <c r="G29" s="199" t="s">
        <v>3</v>
      </c>
      <c r="H29" s="195" t="s">
        <v>78</v>
      </c>
      <c r="I29" s="197" t="s">
        <v>82</v>
      </c>
      <c r="J29" s="198"/>
      <c r="K29" s="225" t="s">
        <v>79</v>
      </c>
      <c r="L29" s="208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14"/>
      <c r="B30" s="215"/>
      <c r="C30" s="215"/>
      <c r="D30" s="215"/>
      <c r="E30" s="215"/>
      <c r="F30" s="215"/>
      <c r="G30" s="200"/>
      <c r="H30" s="196"/>
      <c r="I30" s="73" t="s">
        <v>77</v>
      </c>
      <c r="J30" s="74" t="s">
        <v>76</v>
      </c>
      <c r="K30" s="226"/>
      <c r="L30" s="20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18" t="s">
        <v>74</v>
      </c>
      <c r="B31" s="219"/>
      <c r="C31" s="219"/>
      <c r="D31" s="219"/>
      <c r="E31" s="219"/>
      <c r="F31" s="220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31">
        <f>I33+I38+I56+I62+I65+I68+I73</f>
        <v>0</v>
      </c>
      <c r="J32" s="31">
        <f>J33+J38+J56+J62+J65+J68+J73</f>
        <v>0</v>
      </c>
      <c r="K32" s="31">
        <f>K33+K38+K56+K62+K65+K68+K73</f>
        <v>0</v>
      </c>
      <c r="L32" s="31">
        <f>L33+L38+L56+L62+L65+L68+L73</f>
        <v>0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31">
        <f>SUM(I34+I36)</f>
        <v>0</v>
      </c>
      <c r="J33" s="31">
        <f>SUM(J34+J36)</f>
        <v>0</v>
      </c>
      <c r="K33" s="32">
        <f>SUM(K34+K36)</f>
        <v>0</v>
      </c>
      <c r="L33" s="33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46">
        <f>I35</f>
        <v>0</v>
      </c>
      <c r="J34" s="46">
        <f>J35</f>
        <v>0</v>
      </c>
      <c r="K34" s="46">
        <f>K35</f>
        <v>0</v>
      </c>
      <c r="L34" s="46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34"/>
      <c r="J35" s="36"/>
      <c r="K35" s="36"/>
      <c r="L35" s="3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46">
        <f>I37</f>
        <v>0</v>
      </c>
      <c r="J36" s="48">
        <f aca="true" t="shared" si="0" ref="J36:P36">J37</f>
        <v>0</v>
      </c>
      <c r="K36" s="48">
        <f t="shared" si="0"/>
        <v>0</v>
      </c>
      <c r="L36" s="48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37"/>
      <c r="J37" s="36"/>
      <c r="K37" s="36"/>
      <c r="L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38">
        <f>I39</f>
        <v>0</v>
      </c>
      <c r="J38" s="38">
        <f>J39</f>
        <v>0</v>
      </c>
      <c r="K38" s="38">
        <f>K39</f>
        <v>0</v>
      </c>
      <c r="L38" s="38">
        <f>L39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46">
        <f>I40+I41+I42+I43+I44+I45+I46+I47+I48+I49+I50+I51+I52+I53+I54+I55</f>
        <v>0</v>
      </c>
      <c r="J39" s="46">
        <f>J55+J54+J53+J52+J51+J50+J49+J48+J47+J46+J45+J44+J43+J42+J41+J40</f>
        <v>0</v>
      </c>
      <c r="K39" s="46">
        <f>K55+K54+K53+K52+K51+K50+K49+K48+K47+K46+K45+K44+K43+K42+K41+K40</f>
        <v>0</v>
      </c>
      <c r="L39" s="46">
        <f>L55+L54+L53+L52+L51+L50+L49+L48+L47+L46+L45+L44+L43+L42+L41+L40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37"/>
      <c r="J40" s="36"/>
      <c r="K40" s="36"/>
      <c r="L40" s="3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37"/>
      <c r="J41" s="36"/>
      <c r="K41" s="36"/>
      <c r="L41" s="3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37"/>
      <c r="J42" s="36"/>
      <c r="K42" s="36"/>
      <c r="L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37"/>
      <c r="J43" s="36"/>
      <c r="K43" s="36"/>
      <c r="L43" s="3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37"/>
      <c r="J44" s="36"/>
      <c r="K44" s="36"/>
      <c r="L44" s="3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37"/>
      <c r="J45" s="36"/>
      <c r="K45" s="36"/>
      <c r="L45" s="3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37"/>
      <c r="J46" s="36"/>
      <c r="K46" s="36"/>
      <c r="L46" s="3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37"/>
      <c r="J47" s="36"/>
      <c r="K47" s="3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40"/>
      <c r="J48" s="36"/>
      <c r="K48" s="36"/>
      <c r="L48" s="3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37"/>
      <c r="J49" s="36"/>
      <c r="K49" s="36"/>
      <c r="L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37"/>
      <c r="J50" s="36"/>
      <c r="K50" s="36"/>
      <c r="L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37"/>
      <c r="J51" s="36"/>
      <c r="K51" s="36"/>
      <c r="L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37"/>
      <c r="J52" s="36"/>
      <c r="K52" s="36"/>
      <c r="L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37"/>
      <c r="J53" s="36"/>
      <c r="K53" s="36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37"/>
      <c r="J54" s="36"/>
      <c r="K54" s="36"/>
      <c r="L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37"/>
      <c r="J55" s="36"/>
      <c r="K55" s="36"/>
      <c r="L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42">
        <f>I57</f>
        <v>0</v>
      </c>
      <c r="J56" s="42">
        <f>J57</f>
        <v>0</v>
      </c>
      <c r="K56" s="42">
        <f>K57</f>
        <v>0</v>
      </c>
      <c r="L56" s="42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46">
        <f>I58+I60</f>
        <v>0</v>
      </c>
      <c r="J57" s="46">
        <f>J58+J60</f>
        <v>0</v>
      </c>
      <c r="K57" s="46">
        <f>K58+K60</f>
        <v>0</v>
      </c>
      <c r="L57" s="46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42">
        <f>I59</f>
        <v>0</v>
      </c>
      <c r="J58" s="42">
        <f aca="true" t="shared" si="1" ref="J58:P58">J59</f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37"/>
      <c r="J59" s="37"/>
      <c r="K59" s="37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46">
        <f>I61</f>
        <v>0</v>
      </c>
      <c r="J60" s="46">
        <f aca="true" t="shared" si="2" ref="J60:P60">J61</f>
        <v>0</v>
      </c>
      <c r="K60" s="46">
        <f t="shared" si="2"/>
        <v>0</v>
      </c>
      <c r="L60" s="46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34"/>
      <c r="J61" s="34"/>
      <c r="K61" s="34"/>
      <c r="L61" s="3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46">
        <f aca="true" t="shared" si="3" ref="I62:L63">I63</f>
        <v>0</v>
      </c>
      <c r="J62" s="47">
        <f t="shared" si="3"/>
        <v>0</v>
      </c>
      <c r="K62" s="47">
        <f t="shared" si="3"/>
        <v>0</v>
      </c>
      <c r="L62" s="48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46">
        <f t="shared" si="3"/>
        <v>0</v>
      </c>
      <c r="J63" s="46">
        <f t="shared" si="3"/>
        <v>0</v>
      </c>
      <c r="K63" s="46">
        <f t="shared" si="3"/>
        <v>0</v>
      </c>
      <c r="L63" s="46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37"/>
      <c r="J64" s="37"/>
      <c r="K64" s="37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46">
        <f>I66</f>
        <v>0</v>
      </c>
      <c r="J65" s="46">
        <f>J66</f>
        <v>0</v>
      </c>
      <c r="K65" s="46">
        <f>K66</f>
        <v>0</v>
      </c>
      <c r="L65" s="46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46">
        <f>I67</f>
        <v>0</v>
      </c>
      <c r="J66" s="46">
        <f aca="true" t="shared" si="4" ref="J66:P66">J67</f>
        <v>0</v>
      </c>
      <c r="K66" s="46">
        <f t="shared" si="4"/>
        <v>0</v>
      </c>
      <c r="L66" s="46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37"/>
      <c r="J67" s="37"/>
      <c r="K67" s="37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46">
        <f>I69+I71</f>
        <v>0</v>
      </c>
      <c r="J68" s="48">
        <f>J69+J71</f>
        <v>0</v>
      </c>
      <c r="K68" s="48">
        <f>K69+K71</f>
        <v>0</v>
      </c>
      <c r="L68" s="48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163">
        <f>I70</f>
        <v>0</v>
      </c>
      <c r="J69" s="163">
        <f>J70</f>
        <v>0</v>
      </c>
      <c r="K69" s="163">
        <f>K70</f>
        <v>0</v>
      </c>
      <c r="L69" s="163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39"/>
      <c r="J70" s="36"/>
      <c r="K70" s="36"/>
      <c r="L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46">
        <f>I72</f>
        <v>0</v>
      </c>
      <c r="J71" s="48">
        <f aca="true" t="shared" si="5" ref="J71:P71">J72</f>
        <v>0</v>
      </c>
      <c r="K71" s="48">
        <f t="shared" si="5"/>
        <v>0</v>
      </c>
      <c r="L71" s="48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45"/>
      <c r="J72" s="35"/>
      <c r="K72" s="35"/>
      <c r="L72" s="3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42">
        <f>I74</f>
        <v>0</v>
      </c>
      <c r="J73" s="43">
        <f>J74</f>
        <v>0</v>
      </c>
      <c r="K73" s="44">
        <f>K74</f>
        <v>0</v>
      </c>
      <c r="L73" s="42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42">
        <f>I75+I77</f>
        <v>0</v>
      </c>
      <c r="J74" s="43">
        <f>J75+J77</f>
        <v>0</v>
      </c>
      <c r="K74" s="44">
        <f>K75+K77</f>
        <v>0</v>
      </c>
      <c r="L74" s="42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46">
        <f>I76</f>
        <v>0</v>
      </c>
      <c r="J75" s="48">
        <f aca="true" t="shared" si="6" ref="J75:P75">J76</f>
        <v>0</v>
      </c>
      <c r="K75" s="48">
        <f t="shared" si="6"/>
        <v>0</v>
      </c>
      <c r="L75" s="48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164"/>
      <c r="J76" s="41"/>
      <c r="K76" s="41"/>
      <c r="L76" s="4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46">
        <f>I78</f>
        <v>0</v>
      </c>
      <c r="J77" s="48">
        <f>J78</f>
        <v>0</v>
      </c>
      <c r="K77" s="48">
        <f>K78</f>
        <v>0</v>
      </c>
      <c r="L77" s="48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165"/>
      <c r="J78" s="50"/>
      <c r="K78" s="50"/>
      <c r="L78" s="5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31">
        <f>I80+I99+I103</f>
        <v>0</v>
      </c>
      <c r="J79" s="31">
        <f>J80+J99+J103</f>
        <v>0</v>
      </c>
      <c r="K79" s="31">
        <f>K80+K99+K103</f>
        <v>0</v>
      </c>
      <c r="L79" s="31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46">
        <f>I81+I93</f>
        <v>0</v>
      </c>
      <c r="J80" s="46">
        <f>J81+J93</f>
        <v>0</v>
      </c>
      <c r="K80" s="46">
        <f>K81+K93</f>
        <v>0</v>
      </c>
      <c r="L80" s="46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42">
        <f>I82+I84+I88+I91</f>
        <v>0</v>
      </c>
      <c r="J81" s="42">
        <f>J91+J88+J84+J82</f>
        <v>0</v>
      </c>
      <c r="K81" s="42">
        <f>K91+K88+K84+K82</f>
        <v>0</v>
      </c>
      <c r="L81" s="42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46">
        <f>I83</f>
        <v>0</v>
      </c>
      <c r="J82" s="46">
        <f aca="true" t="shared" si="7" ref="J82:P82">J83</f>
        <v>0</v>
      </c>
      <c r="K82" s="46">
        <f t="shared" si="7"/>
        <v>0</v>
      </c>
      <c r="L82" s="46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39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42">
        <f>I85+I86+I87</f>
        <v>0</v>
      </c>
      <c r="J84" s="42">
        <f>J85+J86+J87</f>
        <v>0</v>
      </c>
      <c r="K84" s="42">
        <f>K85+K86+K87</f>
        <v>0</v>
      </c>
      <c r="L84" s="42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45"/>
      <c r="J85" s="34"/>
      <c r="K85" s="34"/>
      <c r="L85" s="4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39"/>
      <c r="J86" s="37"/>
      <c r="K86" s="37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45"/>
      <c r="J87" s="34"/>
      <c r="K87" s="34"/>
      <c r="L87" s="4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39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45"/>
      <c r="J90" s="37"/>
      <c r="K90" s="37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46">
        <f>I92</f>
        <v>0</v>
      </c>
      <c r="J91" s="46">
        <f>J92</f>
        <v>0</v>
      </c>
      <c r="K91" s="46">
        <f>K92</f>
        <v>0</v>
      </c>
      <c r="L91" s="46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34"/>
      <c r="J92" s="37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46">
        <f aca="true" t="shared" si="8" ref="I93:P93">I94</f>
        <v>0</v>
      </c>
      <c r="J93" s="46">
        <f t="shared" si="8"/>
        <v>0</v>
      </c>
      <c r="K93" s="46">
        <f t="shared" si="8"/>
        <v>0</v>
      </c>
      <c r="L93" s="46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42">
        <f>I95+I96</f>
        <v>0</v>
      </c>
      <c r="J94" s="42">
        <f aca="true" t="shared" si="9" ref="J94:P94">J95+J96</f>
        <v>0</v>
      </c>
      <c r="K94" s="42">
        <f t="shared" si="9"/>
        <v>0</v>
      </c>
      <c r="L94" s="42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37"/>
      <c r="J95" s="37"/>
      <c r="K95" s="37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37"/>
      <c r="J96" s="37"/>
      <c r="K96" s="37"/>
      <c r="L96" s="4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42">
        <f>I98</f>
        <v>0</v>
      </c>
      <c r="J97" s="42">
        <f aca="true" t="shared" si="10" ref="J97:P97">J98</f>
        <v>0</v>
      </c>
      <c r="K97" s="42">
        <f t="shared" si="10"/>
        <v>0</v>
      </c>
      <c r="L97" s="42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49"/>
      <c r="J98" s="49"/>
      <c r="K98" s="49"/>
      <c r="L98" s="4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46">
        <f>I100</f>
        <v>0</v>
      </c>
      <c r="J99" s="46">
        <f aca="true" t="shared" si="11" ref="J99:P99">J100</f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54">
        <f>I101</f>
        <v>0</v>
      </c>
      <c r="J100" s="54">
        <f aca="true" t="shared" si="12" ref="J100:L101">J101</f>
        <v>0</v>
      </c>
      <c r="K100" s="54">
        <f t="shared" si="12"/>
        <v>0</v>
      </c>
      <c r="L100" s="54">
        <f t="shared" si="12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46">
        <f>I102</f>
        <v>0</v>
      </c>
      <c r="J101" s="46">
        <f t="shared" si="12"/>
        <v>0</v>
      </c>
      <c r="K101" s="46">
        <f t="shared" si="12"/>
        <v>0</v>
      </c>
      <c r="L101" s="46">
        <f t="shared" si="12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49"/>
      <c r="J102" s="49"/>
      <c r="K102" s="49"/>
      <c r="L102" s="4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31">
        <f aca="true" t="shared" si="13" ref="I103:L104">I104</f>
        <v>0</v>
      </c>
      <c r="J103" s="31">
        <f>J104</f>
        <v>0</v>
      </c>
      <c r="K103" s="31">
        <f>K104</f>
        <v>0</v>
      </c>
      <c r="L103" s="31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46">
        <f>I105</f>
        <v>0</v>
      </c>
      <c r="J104" s="46">
        <f t="shared" si="13"/>
        <v>0</v>
      </c>
      <c r="K104" s="46">
        <f t="shared" si="13"/>
        <v>0</v>
      </c>
      <c r="L104" s="46">
        <f t="shared" si="13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46">
        <f>I106+I107</f>
        <v>0</v>
      </c>
      <c r="J105" s="46">
        <f>J106+J107</f>
        <v>0</v>
      </c>
      <c r="K105" s="46">
        <f>K106+K107</f>
        <v>0</v>
      </c>
      <c r="L105" s="46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37"/>
      <c r="J106" s="37"/>
      <c r="K106" s="37"/>
      <c r="L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37"/>
      <c r="J107" s="49"/>
      <c r="K107" s="49"/>
      <c r="L107" s="5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99</v>
      </c>
      <c r="H108" s="172">
        <v>77</v>
      </c>
      <c r="I108" s="51">
        <f>SUM(I32+I79)</f>
        <v>0</v>
      </c>
      <c r="J108" s="52">
        <f>SUM(J32+J79)</f>
        <v>0</v>
      </c>
      <c r="K108" s="52">
        <f>SUM(K32+K79)</f>
        <v>0</v>
      </c>
      <c r="L108" s="53">
        <f>SUM(L32+L79)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22" t="s">
        <v>72</v>
      </c>
      <c r="L111" s="22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/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31" t="s">
        <v>97</v>
      </c>
      <c r="E113" s="232"/>
      <c r="F113" s="232"/>
      <c r="G113" s="232"/>
      <c r="H113" s="93"/>
      <c r="I113" s="75" t="s">
        <v>71</v>
      </c>
      <c r="J113" s="5"/>
      <c r="K113" s="222" t="s">
        <v>72</v>
      </c>
      <c r="L113" s="22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B13:L13"/>
    <mergeCell ref="G15:K15"/>
    <mergeCell ref="G8:K8"/>
    <mergeCell ref="A9:L9"/>
    <mergeCell ref="G10:K10"/>
    <mergeCell ref="G11:K11"/>
    <mergeCell ref="J1:L5"/>
    <mergeCell ref="A7:L7"/>
    <mergeCell ref="A29:F30"/>
    <mergeCell ref="G29:G30"/>
    <mergeCell ref="H29:H30"/>
    <mergeCell ref="I29:J29"/>
    <mergeCell ref="G16:K16"/>
    <mergeCell ref="G25:H25"/>
    <mergeCell ref="G6:K6"/>
    <mergeCell ref="G17:K17"/>
    <mergeCell ref="A18:L18"/>
    <mergeCell ref="A31:F31"/>
    <mergeCell ref="L29:L30"/>
    <mergeCell ref="K29:K30"/>
    <mergeCell ref="G26:K26"/>
    <mergeCell ref="K113:L113"/>
    <mergeCell ref="D113:G113"/>
    <mergeCell ref="K111:L111"/>
    <mergeCell ref="C22:J2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74:L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FIN</cp:lastModifiedBy>
  <cp:lastPrinted>2014-01-14T14:49:18Z</cp:lastPrinted>
  <dcterms:created xsi:type="dcterms:W3CDTF">2004-04-07T10:43:01Z</dcterms:created>
  <dcterms:modified xsi:type="dcterms:W3CDTF">2014-01-14T14:51:33Z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